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Owner\Desktop\Quarterly Report\Attachment to Bursa\2018\"/>
    </mc:Choice>
  </mc:AlternateContent>
  <xr:revisionPtr revIDLastSave="0" documentId="8_{3B4BA6EE-43E3-4F13-80BA-4B12EDC2C760}" xr6:coauthVersionLast="40" xr6:coauthVersionMax="40" xr10:uidLastSave="{00000000-0000-0000-0000-000000000000}"/>
  <bookViews>
    <workbookView xWindow="-108" yWindow="-108" windowWidth="23256" windowHeight="12576" xr2:uid="{013790BE-9C95-4CAD-A49A-48A0AD8F23EB}"/>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[2]Y!$B$82:$B$93</definedName>
    <definedName name="__123Graph_ABEER_SALES" hidden="1">[2]Y!$B$51:$B$62</definedName>
    <definedName name="__123Graph_ANESTLE" hidden="1">[2]Y!$E$8:$E$8</definedName>
    <definedName name="__123Graph_ANESTLES_SALES" hidden="1">[2]Y!$B$10:$B$21</definedName>
    <definedName name="__123Graph_BBEER_SALES" hidden="1">[2]Y!$C$51:$C$62</definedName>
    <definedName name="__123Graph_BNESTLES_SALES" hidden="1">[2]Y!$C$10:$C$21</definedName>
    <definedName name="__123Graph_XBEER_SALES" hidden="1">[2]Y!$A$51:$A$62</definedName>
    <definedName name="__123Graph_XNESTLES_SALES" hidden="1">[2]Y!$A$10:$A$21</definedName>
    <definedName name="__2__123Graph_BCGS_SALES" hidden="1">[2]Y!$C$82:$C$93</definedName>
    <definedName name="__3__123Graph_XCGS_SALES" hidden="1">[2]Y!$A$82:$A$93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[2]Y!$B$82:$B$93</definedName>
    <definedName name="_1__123Graph_ACGS_SALES" hidden="1">[2]Y!$B$82:$B$93</definedName>
    <definedName name="_2____123Graph_ACGS_SALES" hidden="1">[2]Y!$B$82:$B$93</definedName>
    <definedName name="_2__123Graph_BCGS_SALES" hidden="1">[2]Y!$C$82:$C$93</definedName>
    <definedName name="_3___123Graph_ACGS_SALES" hidden="1">[2]Y!$B$82:$B$93</definedName>
    <definedName name="_3__123Graph_XCGS_SALES" hidden="1">[2]Y!$A$82:$A$93</definedName>
    <definedName name="_4___123Graph_BCGS_SALES" hidden="1">[2]Y!$C$82:$C$93</definedName>
    <definedName name="_5___123Graph_XCGS_SALES" hidden="1">[2]Y!$A$82:$A$93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fsjlksf">#REF!</definedName>
    <definedName name="ADJUSTMENT">#REF!</definedName>
    <definedName name="aeAS">#REF!</definedName>
    <definedName name="answer" localSheetId="1">[3]tb1!#REF!</definedName>
    <definedName name="answer" localSheetId="3">[4]tb1!#REF!</definedName>
    <definedName name="answer" localSheetId="0">[3]tb1!#REF!</definedName>
    <definedName name="answer" localSheetId="4">[4]tb1!#REF!</definedName>
    <definedName name="answer">[3]tb1!#REF!</definedName>
    <definedName name="ANSWER.">[5]tb1!#REF!</definedName>
    <definedName name="answer1" localSheetId="1">[4]tb1!#REF!</definedName>
    <definedName name="answer1" localSheetId="3">[4]tb1!#REF!</definedName>
    <definedName name="answer1" localSheetId="0">[4]tb1!#REF!</definedName>
    <definedName name="answer1" localSheetId="4">[4]tb1!#REF!</definedName>
    <definedName name="answer1">[4]tb1!#REF!</definedName>
    <definedName name="answer2" localSheetId="1">[4]tb1!#REF!</definedName>
    <definedName name="answer2" localSheetId="3">[4]tb1!#REF!</definedName>
    <definedName name="answer2" localSheetId="0">[4]tb1!#REF!</definedName>
    <definedName name="answer2" localSheetId="4">[4]tb1!#REF!</definedName>
    <definedName name="answer2">[4]tb1!#REF!</definedName>
    <definedName name="APT">#N/A</definedName>
    <definedName name="arthtrh">#REF!</definedName>
    <definedName name="ASFD">[6]tb1!#REF!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[6]tb1!#REF!</definedName>
    <definedName name="CIS">#REF!</definedName>
    <definedName name="CLIENT_NAME">'[7]HMS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[4]tb1!#REF!</definedName>
    <definedName name="cxgzdf" localSheetId="3">[4]tb1!#REF!</definedName>
    <definedName name="cxgzdf" localSheetId="0">[4]tb1!#REF!</definedName>
    <definedName name="cxgzdf" localSheetId="4">[4]tb1!#REF!</definedName>
    <definedName name="cxgzdf">[4]tb1!#REF!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[3]tb1!#REF!</definedName>
    <definedName name="HLSB" localSheetId="3">[3]tb1!#REF!</definedName>
    <definedName name="HLSB" localSheetId="0">[3]tb1!#REF!</definedName>
    <definedName name="HLSB" localSheetId="4">[3]tb1!#REF!</definedName>
    <definedName name="HLSB">[3]tb1!#REF!</definedName>
    <definedName name="HLSB2" localSheetId="1">[3]tb1!#REF!</definedName>
    <definedName name="HLSB2" localSheetId="3">[3]tb1!#REF!</definedName>
    <definedName name="HLSB2" localSheetId="0">[3]tb1!#REF!</definedName>
    <definedName name="HLSB2" localSheetId="4">[3]tb1!#REF!</definedName>
    <definedName name="HLSB2">[3]tb1!#REF!</definedName>
    <definedName name="HOLD">#REF!</definedName>
    <definedName name="HOTEL">#N/A</definedName>
    <definedName name="interestv1" localSheetId="1">[3]tb1!#REF!</definedName>
    <definedName name="interestv1" localSheetId="3">[3]tb1!#REF!</definedName>
    <definedName name="interestv1" localSheetId="0">[3]tb1!#REF!</definedName>
    <definedName name="interestv1" localSheetId="4">[3]tb1!#REF!</definedName>
    <definedName name="interestv1">[3]tb1!#REF!</definedName>
    <definedName name="INTPURCMTHLYR">#REF!</definedName>
    <definedName name="INTPURCYTDLYR">#REF!</definedName>
    <definedName name="INTRECMTHLYR">#N/A</definedName>
    <definedName name="INTRECYTDLYR">#N/A</definedName>
    <definedName name="jhkl" localSheetId="1">[3]tb1!#REF!</definedName>
    <definedName name="jhkl" localSheetId="3">[3]tb1!#REF!</definedName>
    <definedName name="jhkl" localSheetId="0">[3]tb1!#REF!</definedName>
    <definedName name="jhkl" localSheetId="4">[3]tb1!#REF!</definedName>
    <definedName name="jhkl">[3]tb1!#REF!</definedName>
    <definedName name="List_LevelAssurance">'[8]Drop Down'!$B$2:$B$5</definedName>
    <definedName name="List_TypeProcedure">'[8]Drop Down'!$A$2:$A$7</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ame10a">'[9]Library Procedures'!$L$128</definedName>
    <definedName name="Name10b">'[9]Library Procedures'!$L$129</definedName>
    <definedName name="Name11a">'[9]Library Procedures'!$L$147</definedName>
    <definedName name="Name11b">'[9]Library Procedures'!$L$148</definedName>
    <definedName name="Name12a">'[9]Library Procedures'!$L$156</definedName>
    <definedName name="Name12b">'[9]Library Procedures'!$L$157</definedName>
    <definedName name="Name2a">'[9]Library Procedures'!$L$15</definedName>
    <definedName name="Name2b">'[9]Library Procedures'!$L$16</definedName>
    <definedName name="Name4a">'[9]Library Procedures'!$L$25</definedName>
    <definedName name="Name4b">'[9]Library Procedures'!$L$26</definedName>
    <definedName name="Name4c">'[9]Library Procedures'!$L$27</definedName>
    <definedName name="Name4d">'[9]Library Procedures'!$L$28</definedName>
    <definedName name="Name4e">'[9]Library Procedures'!$L$29</definedName>
    <definedName name="Name4f">'[9]Library Procedures'!$L$34</definedName>
    <definedName name="Name4g">'[9]Library Procedures'!$L$35</definedName>
    <definedName name="Name5a">'[9]Library Procedures'!$L$46</definedName>
    <definedName name="Name5b">'[9]Library Procedures'!$L$47</definedName>
    <definedName name="Name5c">'[9]Library Procedures'!$L$51</definedName>
    <definedName name="Name6a">'[9]Library Procedures'!$L$66</definedName>
    <definedName name="Name6b">'[9]Library Procedures'!$L$67</definedName>
    <definedName name="Name6c">'[9]Library Procedures'!$L$68</definedName>
    <definedName name="Name6d">'[9]Library Procedures'!$L$69</definedName>
    <definedName name="Name6e">'[9]Library Procedures'!$L$70</definedName>
    <definedName name="Name6f">'[9]Library Procedures'!$L$71</definedName>
    <definedName name="Name6g">'[9]Library Procedures'!$L$72</definedName>
    <definedName name="Name6x">'[9]Library Procedures'!$L$77</definedName>
    <definedName name="Name6y">'[9]Library Procedures'!$L$78</definedName>
    <definedName name="Name7a">'[9]Library Procedures'!$L$87</definedName>
    <definedName name="Name7b">'[9]Library Procedures'!$L$88</definedName>
    <definedName name="Name7c">'[9]Library Procedures'!$L$89</definedName>
    <definedName name="Name7d">'[9]Library Procedures'!$L$90</definedName>
    <definedName name="Name8a">'[9]Library Procedures'!$L$99</definedName>
    <definedName name="Name8b">'[9]Library Procedures'!$L$101</definedName>
    <definedName name="Name9a">'[9]Library Procedures'!$L$114</definedName>
    <definedName name="Name9b">'[9]Library Procedures'!$L$115</definedName>
    <definedName name="Name9c">'[9]Library Procedures'!$L$119</definedName>
    <definedName name="Name9d">'[9]Library Procedures'!$L$120</definedName>
    <definedName name="nmb">#REF!</definedName>
    <definedName name="NSProjectionMethodIndex">'[10]Non-Statistical Sampling Master'!$C$63</definedName>
    <definedName name="NSRequiredLevelOfEvidenceItems">'[10]Non-Statistical Sampling Master'!$C$50:$C$53</definedName>
    <definedName name="NSTargetedTestingItems">'[10]Two Step Revenue Testing Master'!$E$47</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'[7]HMS - SUD'!$F$4</definedName>
    <definedName name="PIE">'[10]Two Step Revenue Testing Master'!$C$87</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'[7]HMS - SUD'!$L$3</definedName>
    <definedName name="PREPARED_DATE">'[7]HMS - SUD'!$L$4</definedName>
    <definedName name="_xlnm.Print_Area" localSheetId="1">'BS summ'!$A$1:$I$60</definedName>
    <definedName name="_xlnm.Print_Area" localSheetId="3">'CFS-working'!$A$1:$G$116</definedName>
    <definedName name="_xlnm.Print_Area" localSheetId="2">Equity!$B$1:$U$58</definedName>
    <definedName name="_xlnm.Print_Area" localSheetId="0">'IS-summ'!$A$1:$J$66</definedName>
    <definedName name="_xlnm.Print_Area" localSheetId="4">'Note CFS '!$A$1:$H$32</definedName>
    <definedName name="_xlnm.Print_Area">#REF!</definedName>
    <definedName name="Print_Area_MI">#REF!</definedName>
    <definedName name="Print_Area1">#REF!</definedName>
    <definedName name="_xlnm.Print_Titles" localSheetId="1">'BS summ'!$B:$E,'BS summ'!$1:$3</definedName>
    <definedName name="_xlnm.Print_Titles" localSheetId="3">'CFS-working'!$1:$8</definedName>
    <definedName name="_xlnm.Print_Titles" localSheetId="2">Equity!$1:$7</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[3]tb1!#REF!</definedName>
    <definedName name="sdg" localSheetId="3">[3]tb1!#REF!</definedName>
    <definedName name="sdg" localSheetId="0">[3]tb1!#REF!</definedName>
    <definedName name="sdg" localSheetId="4">[3]tb1!#REF!</definedName>
    <definedName name="sdg">[3]tb1!#REF!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TDesiredLevelOfEvidenceItems">'[10]Global Data'!$B$92:$B$95</definedName>
    <definedName name="TvlFA">#REF!</definedName>
    <definedName name="TwoStepMisstatementIdentified">'[10]Two Step Revenue Testing Master'!$C$85</definedName>
    <definedName name="TwoStepTolerableEstMisstmtCalc">'[10]Two Step Revenue Testing Master'!$T$45</definedName>
    <definedName name="UF___variable">#REF!</definedName>
    <definedName name="US_Bod_1297_Sum_01">#REF!</definedName>
    <definedName name="W">#REF!</definedName>
    <definedName name="werew">#REF!</definedName>
    <definedName name="werwer">#REF!</definedName>
    <definedName name="wlkfds">#REF!</definedName>
    <definedName name="WSEFSEF" hidden="1">#REF!</definedName>
    <definedName name="xhjcvkhsdfh" hidden="1">#REF!</definedName>
    <definedName name="XXX">#N/A</definedName>
    <definedName name="Z_40779B0C_A14A_470E_9052_4A8489C6579C_.wvu.PrintArea" localSheetId="1" hidden="1">'BS summ'!$A$1:$I$60</definedName>
    <definedName name="Z_40779B0C_A14A_470E_9052_4A8489C6579C_.wvu.PrintArea" localSheetId="3" hidden="1">'CFS-working'!$A$1:$F$116</definedName>
    <definedName name="Z_40779B0C_A14A_470E_9052_4A8489C6579C_.wvu.PrintArea" localSheetId="2" hidden="1">Equity!$B$1:$Q$58</definedName>
    <definedName name="Z_40779B0C_A14A_470E_9052_4A8489C6579C_.wvu.PrintArea" localSheetId="0" hidden="1">'IS-summ'!$A$1:$K$67</definedName>
    <definedName name="Z_40779B0C_A14A_470E_9052_4A8489C6579C_.wvu.PrintArea" localSheetId="4" hidden="1">'Note CFS '!$A$1:$G$31</definedName>
    <definedName name="Z_40779B0C_A14A_470E_9052_4A8489C6579C_.wvu.PrintTitles" localSheetId="1" hidden="1">'BS summ'!$B:$E,'BS summ'!$1:$3</definedName>
    <definedName name="Z_40779B0C_A14A_470E_9052_4A8489C6579C_.wvu.PrintTitles" localSheetId="3" hidden="1">'CFS-working'!$1:$8</definedName>
    <definedName name="Z_40779B0C_A14A_470E_9052_4A8489C6579C_.wvu.PrintTitles" localSheetId="2" hidden="1">Equity!$1:$7</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'CFS-working'!#REF!,'CFS-working'!#REF!,'CFS-working'!#REF!</definedName>
    <definedName name="Z_40779B0C_A14A_470E_9052_4A8489C6579C_.wvu.Rows" localSheetId="2" hidden="1">Equity!#REF!</definedName>
    <definedName name="Z_40779B0C_A14A_470E_9052_4A8489C6579C_.wvu.Rows" localSheetId="0" hidden="1">'IS-summ'!#REF!,'IS-summ'!$24:$24,'IS-summ'!#REF!,'IS-summ'!$61:$61</definedName>
    <definedName name="zsdfse" localSheetId="1">[3]tb1!#REF!</definedName>
    <definedName name="zsdfse" localSheetId="3">[3]tb1!#REF!</definedName>
    <definedName name="zsdfse" localSheetId="0">[3]tb1!#REF!</definedName>
    <definedName name="zsdfse" localSheetId="4">[3]tb1!#REF!</definedName>
    <definedName name="zsdfse">[3]tb1!#REF!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6" i="1" l="1"/>
  <c r="S56" i="1"/>
  <c r="R56" i="1"/>
  <c r="M56" i="1"/>
  <c r="T51" i="1"/>
  <c r="S51" i="1"/>
  <c r="R51" i="1"/>
  <c r="M51" i="1"/>
  <c r="V24" i="1"/>
  <c r="V23" i="1"/>
  <c r="W23" i="1" s="1"/>
  <c r="Q22" i="1"/>
  <c r="V22" i="1"/>
  <c r="W22" i="1" s="1"/>
  <c r="T21" i="1"/>
  <c r="S21" i="1"/>
  <c r="R21" i="1"/>
  <c r="Q21" i="1"/>
  <c r="V21" i="1"/>
  <c r="W21" i="1" s="1"/>
  <c r="T20" i="1"/>
  <c r="S20" i="1"/>
  <c r="R20" i="1"/>
  <c r="Q20" i="1"/>
  <c r="V20" i="1"/>
  <c r="W20" i="1" s="1"/>
  <c r="T17" i="1"/>
  <c r="S17" i="1"/>
  <c r="Q17" i="1"/>
  <c r="O17" i="1"/>
  <c r="O26" i="1" s="1"/>
  <c r="O30" i="1" s="1"/>
  <c r="O49" i="1" s="1"/>
  <c r="O51" i="1" s="1"/>
  <c r="N17" i="1"/>
  <c r="N26" i="1" s="1"/>
  <c r="N30" i="1" s="1"/>
  <c r="M17" i="1"/>
  <c r="M26" i="1" s="1"/>
  <c r="M30" i="1" s="1"/>
  <c r="M46" i="1" s="1"/>
  <c r="L17" i="1"/>
  <c r="L26" i="1" s="1"/>
  <c r="L30" i="1" s="1"/>
  <c r="R15" i="1"/>
  <c r="R17" i="1" s="1"/>
  <c r="V14" i="1"/>
  <c r="W14" i="1" s="1"/>
  <c r="T26" i="1" l="1"/>
  <c r="T30" i="1" s="1"/>
  <c r="T46" i="1" s="1"/>
  <c r="S26" i="1"/>
  <c r="S30" i="1" s="1"/>
  <c r="S46" i="1" s="1"/>
  <c r="Q26" i="1"/>
  <c r="Q30" i="1" s="1"/>
  <c r="Q46" i="1" s="1"/>
  <c r="Q54" i="1" s="1"/>
  <c r="R26" i="1"/>
  <c r="R30" i="1" s="1"/>
  <c r="R46" i="1" s="1"/>
  <c r="V17" i="1"/>
  <c r="W17" i="1"/>
  <c r="L49" i="1"/>
  <c r="L46" i="1"/>
  <c r="L54" i="1" s="1"/>
  <c r="L56" i="1" s="1"/>
  <c r="N49" i="1"/>
  <c r="N46" i="1"/>
  <c r="N54" i="1" s="1"/>
  <c r="O46" i="1"/>
  <c r="O54" i="1" s="1"/>
  <c r="O56" i="1" s="1"/>
  <c r="V19" i="1"/>
  <c r="W19" i="1" s="1"/>
  <c r="V28" i="1"/>
  <c r="W28" i="1" s="1"/>
  <c r="Q49" i="1" l="1"/>
  <c r="L51" i="1"/>
  <c r="L59" i="1"/>
  <c r="Q56" i="1"/>
  <c r="Q51" i="1"/>
  <c r="Q59" i="1"/>
  <c r="N56" i="1"/>
  <c r="V26" i="1"/>
  <c r="W26" i="1" s="1"/>
  <c r="N51" i="1"/>
  <c r="V30" i="1" l="1"/>
  <c r="W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20" authorId="0" shapeId="0" xr:uid="{04A3093F-EBC6-4090-B544-3A7CAF21B3EC}">
      <text>
        <r>
          <rPr>
            <b/>
            <sz val="9"/>
            <color indexed="81"/>
            <rFont val="Tahoma"/>
            <family val="2"/>
          </rPr>
          <t>User:</t>
        </r>
        <r>
          <rPr>
            <sz val="9"/>
            <color indexed="81"/>
            <rFont val="Tahoma"/>
            <family val="2"/>
          </rPr>
          <t xml:space="preserve">
reclass stk panel dep</t>
        </r>
      </text>
    </comment>
    <comment ref="Q21" authorId="0" shapeId="0" xr:uid="{A203223D-C6F4-43BF-A6C8-6A40B16C2329}">
      <text>
        <r>
          <rPr>
            <b/>
            <sz val="9"/>
            <color indexed="81"/>
            <rFont val="Tahoma"/>
            <family val="2"/>
          </rPr>
          <t>User:</t>
        </r>
        <r>
          <rPr>
            <sz val="9"/>
            <color indexed="81"/>
            <rFont val="Tahoma"/>
            <family val="2"/>
          </rPr>
          <t xml:space="preserve">
-reclass OOE to admin (all)
-reclass stk panel dep to S&amp;D (Sbh)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User</author>
  </authors>
  <commentList>
    <comment ref="D33" authorId="0" shapeId="0" xr:uid="{59416932-8FEC-4939-9082-66102894829F}">
      <text>
        <r>
          <rPr>
            <b/>
            <sz val="9"/>
            <color indexed="81"/>
            <rFont val="Tahoma"/>
            <family val="2"/>
          </rPr>
          <t>Owner:</t>
        </r>
        <r>
          <rPr>
            <sz val="9"/>
            <color indexed="81"/>
            <rFont val="Tahoma"/>
            <family val="2"/>
          </rPr>
          <t xml:space="preserve">
holding 22
pen (2)</t>
        </r>
      </text>
    </comment>
    <comment ref="D35" authorId="1" shapeId="0" xr:uid="{23D8F4C1-2F5C-4A68-88B9-8A7FA64A150C}">
      <text>
        <r>
          <rPr>
            <b/>
            <sz val="9"/>
            <color indexed="81"/>
            <rFont val="Tahoma"/>
            <family val="2"/>
          </rPr>
          <t>User:</t>
        </r>
        <r>
          <rPr>
            <sz val="9"/>
            <color indexed="81"/>
            <rFont val="Tahoma"/>
            <family val="2"/>
          </rPr>
          <t xml:space="preserve">
Sabah - 0
Holding - 31
Pen - 21
Watts - 34</t>
        </r>
      </text>
    </comment>
    <comment ref="D38" authorId="1" shapeId="0" xr:uid="{A52F53CA-2FBD-459E-B52C-D8C2E5B60BCB}">
      <text>
        <r>
          <rPr>
            <b/>
            <sz val="9"/>
            <color indexed="81"/>
            <rFont val="Tahoma"/>
            <family val="2"/>
          </rPr>
          <t>User:</t>
        </r>
        <r>
          <rPr>
            <sz val="9"/>
            <color indexed="81"/>
            <rFont val="Tahoma"/>
            <family val="2"/>
          </rPr>
          <t xml:space="preserve">
Holding - 963
Pen - 29</t>
        </r>
      </text>
    </comment>
  </commentList>
</comments>
</file>

<file path=xl/sharedStrings.xml><?xml version="1.0" encoding="utf-8"?>
<sst xmlns="http://schemas.openxmlformats.org/spreadsheetml/2006/main" count="267" uniqueCount="204">
  <si>
    <t>Harrisons Holdings (Malaysia) Berhad [194675-H]</t>
  </si>
  <si>
    <t xml:space="preserve">Condensed Consolidated Statement of Profit or Loss and Other Comprehensive Income </t>
  </si>
  <si>
    <t>for the financial period ended 31 December 2018</t>
  </si>
  <si>
    <t>Current Year</t>
  </si>
  <si>
    <t>Preceding Year</t>
  </si>
  <si>
    <t xml:space="preserve">Current </t>
  </si>
  <si>
    <t>Quarter</t>
  </si>
  <si>
    <t>Corresponding</t>
  </si>
  <si>
    <t>Year-to-date</t>
  </si>
  <si>
    <t>Ended</t>
  </si>
  <si>
    <t>Quarter Ended</t>
  </si>
  <si>
    <t>Period Ended</t>
  </si>
  <si>
    <t>YTD</t>
  </si>
  <si>
    <t>31 December</t>
  </si>
  <si>
    <t>31.12.2018</t>
  </si>
  <si>
    <t>30.9.2018</t>
  </si>
  <si>
    <t>30.6.2018</t>
  </si>
  <si>
    <t>31.3.2018</t>
  </si>
  <si>
    <t>31.12.2017</t>
  </si>
  <si>
    <t>30.09.2017</t>
  </si>
  <si>
    <t>30.06.2017</t>
  </si>
  <si>
    <t>31.03.2017</t>
  </si>
  <si>
    <t>RM'000</t>
  </si>
  <si>
    <t>Revenue</t>
  </si>
  <si>
    <t>Cost of sales</t>
  </si>
  <si>
    <t>Gross profit</t>
  </si>
  <si>
    <t>Other operating income</t>
  </si>
  <si>
    <t>Selling and distribution costs</t>
  </si>
  <si>
    <t>Administrative expenses</t>
  </si>
  <si>
    <t>Other operating expenses</t>
  </si>
  <si>
    <t>Finance costs</t>
  </si>
  <si>
    <t>Share of results of associates</t>
  </si>
  <si>
    <t>Profit before taxation</t>
  </si>
  <si>
    <t>Taxation</t>
  </si>
  <si>
    <t>Profit for the financial period</t>
  </si>
  <si>
    <t xml:space="preserve">  attributable to owners of the Company</t>
  </si>
  <si>
    <t>Other comprehensive income/(loss):</t>
  </si>
  <si>
    <t xml:space="preserve">Items that may be reclassified </t>
  </si>
  <si>
    <t xml:space="preserve">  subsequently to profit or loss:</t>
  </si>
  <si>
    <t xml:space="preserve">Changes in value of  </t>
  </si>
  <si>
    <t xml:space="preserve">  Available-for-sale financial assets</t>
  </si>
  <si>
    <t>Gain on disposal of available-for-sale</t>
  </si>
  <si>
    <t xml:space="preserve">  financial assets reclassified to profit or loss</t>
  </si>
  <si>
    <t xml:space="preserve">  financial assets at FVOCI</t>
  </si>
  <si>
    <t>Loss on disposal of financial assets at FVOCI</t>
  </si>
  <si>
    <t>Currency translation differences</t>
  </si>
  <si>
    <t>Total comprehensive income for the year</t>
  </si>
  <si>
    <t>Profit/(Loss) attributable to:</t>
  </si>
  <si>
    <t>- Owners of the Company</t>
  </si>
  <si>
    <t>- Non-controlling interests</t>
  </si>
  <si>
    <t>Total comprehensive income/(expenses) attributable to:</t>
  </si>
  <si>
    <t>Earnings per share</t>
  </si>
  <si>
    <t>- basic and diluted (sen)</t>
  </si>
  <si>
    <t>The Condensed Consolidated Statement of Profit or Loss and Other Comprehensive Income should be read in conjuction with the audited financial statements for the financial year ended 31 December 2017 and the explanatory note attached to the interim financial statements.</t>
  </si>
  <si>
    <t>Condensed Consolidated Statement of Financial Position as at 31 December 2018</t>
  </si>
  <si>
    <t>Unaudited</t>
  </si>
  <si>
    <t>Audited</t>
  </si>
  <si>
    <t>As At</t>
  </si>
  <si>
    <t>Property, plant &amp; equipment</t>
  </si>
  <si>
    <t>NON CURRENT ASSETS</t>
  </si>
  <si>
    <t>Investment properties</t>
  </si>
  <si>
    <t>Goodwill on consolidation</t>
  </si>
  <si>
    <t>Available-for-sales financial assets</t>
  </si>
  <si>
    <t>Financial assets at FVOCI</t>
  </si>
  <si>
    <t>Deferred tax assets</t>
  </si>
  <si>
    <t>CURRENT ASSETS</t>
  </si>
  <si>
    <t>Inventories</t>
  </si>
  <si>
    <t>Trade and other receivables</t>
  </si>
  <si>
    <t>Tax recoverables</t>
  </si>
  <si>
    <t>Financial assets at FVTPL</t>
  </si>
  <si>
    <t>Deposits, bank and cash balances</t>
  </si>
  <si>
    <t>Tax paid</t>
  </si>
  <si>
    <t>CURRENT LIABILITIES</t>
  </si>
  <si>
    <t>Trade and other payables</t>
  </si>
  <si>
    <t>Current tax liabilities</t>
  </si>
  <si>
    <t xml:space="preserve">Bank Borrowings </t>
  </si>
  <si>
    <t>NET CURRENT ASSETS</t>
  </si>
  <si>
    <t>NON CURRENT LIABILITIES</t>
  </si>
  <si>
    <t>Deferred tax liabilities</t>
  </si>
  <si>
    <t xml:space="preserve">EQUITY ATTRIBUTABLE TO </t>
  </si>
  <si>
    <t xml:space="preserve">  OWNER OF THE COMPANY</t>
  </si>
  <si>
    <t>Share capital</t>
  </si>
  <si>
    <t>Treasury shares</t>
  </si>
  <si>
    <t>Other reserves</t>
  </si>
  <si>
    <t>Retained earnings</t>
  </si>
  <si>
    <t>Share Premium</t>
  </si>
  <si>
    <t>Non-controlling interests</t>
  </si>
  <si>
    <t>Net assets per share (RM)</t>
  </si>
  <si>
    <t>The Condensed Consolidated Statement of Financial Position should be read in conjuction with the audited financial statements for the financial year ended 31 December 2017 and the explanatory notes attached to the interim financial statements.</t>
  </si>
  <si>
    <t>Condensed Consolidated Statement of Changes In Equity for the financial year ended 31 December 2018</t>
  </si>
  <si>
    <t>Attributable to equity holders of the Company</t>
  </si>
  <si>
    <t>Treasury Shares</t>
  </si>
  <si>
    <t>Currency translation difference</t>
  </si>
  <si>
    <t>Available-for-sale financial assets reserve</t>
  </si>
  <si>
    <t>FVOCI reserve</t>
  </si>
  <si>
    <t>Retained Earnings</t>
  </si>
  <si>
    <t xml:space="preserve"> Total</t>
  </si>
  <si>
    <t>Non-controlling interest</t>
  </si>
  <si>
    <t xml:space="preserve">Total </t>
  </si>
  <si>
    <t>Balance at 1 January 2018 (as reported)</t>
  </si>
  <si>
    <t>Impacts arising from the application of:</t>
  </si>
  <si>
    <t>- MFRS 9</t>
  </si>
  <si>
    <t>Balance at 1 January 2018 (restated)</t>
  </si>
  <si>
    <t>Profit for the financial year</t>
  </si>
  <si>
    <t>Other comprehensive income</t>
  </si>
  <si>
    <t>- Fair value changes of financial assets at FVOCI</t>
  </si>
  <si>
    <t>- Loss on disposal of financial assets at FVOCI</t>
  </si>
  <si>
    <t>- Currency translation differences</t>
  </si>
  <si>
    <t>Total comprehensive income</t>
  </si>
  <si>
    <t xml:space="preserve">  for the financial period</t>
  </si>
  <si>
    <t>Transactions with owners:</t>
  </si>
  <si>
    <t xml:space="preserve">-Non-controlling interests arising from </t>
  </si>
  <si>
    <t xml:space="preserve">  acquisition of new subsidiaries</t>
  </si>
  <si>
    <t>-Purchase of Treasury Share</t>
  </si>
  <si>
    <t>-Dividends paid for the year ended</t>
  </si>
  <si>
    <t xml:space="preserve">   ended 31 December 2017</t>
  </si>
  <si>
    <t>Total transactions with owners</t>
  </si>
  <si>
    <t>At 31 December 2018</t>
  </si>
  <si>
    <t>Balance at 1 January 2017</t>
  </si>
  <si>
    <t>Net profit attributable to owners</t>
  </si>
  <si>
    <t>- Transition to no-par value</t>
  </si>
  <si>
    <t xml:space="preserve">- Fair value changes of available-for-sale </t>
  </si>
  <si>
    <t xml:space="preserve">    financial assets</t>
  </si>
  <si>
    <t xml:space="preserve">  31 December 2016</t>
  </si>
  <si>
    <t>At 31 December 2017</t>
  </si>
  <si>
    <t>The Condensed Consolidated Statement of Changes in Equity should be read in conjunction with the audited financial statements for the financial year ended 31 December 2017 and the explanatory note attached to the interim financial statements.</t>
  </si>
  <si>
    <t>Condensed Consolidated Statements of Cash Flows</t>
  </si>
  <si>
    <t>for the financial year ended 31 December 2018</t>
  </si>
  <si>
    <t>Year ended</t>
  </si>
  <si>
    <t>Note</t>
  </si>
  <si>
    <t>CASH FLOWS FROM OPERATING ACTIVITIES</t>
  </si>
  <si>
    <t>Adjustments for non-cash items:</t>
  </si>
  <si>
    <t>Impairment for:</t>
  </si>
  <si>
    <t xml:space="preserve"> - trade and other receivables (net)</t>
  </si>
  <si>
    <t xml:space="preserve"> - associate</t>
  </si>
  <si>
    <t xml:space="preserve">Provision/(Reversal) for obselescence of </t>
  </si>
  <si>
    <t xml:space="preserve">  inventories </t>
  </si>
  <si>
    <t>Inventories written off</t>
  </si>
  <si>
    <t>Property, plant and equipment</t>
  </si>
  <si>
    <t>- depreciation</t>
  </si>
  <si>
    <t>- (gain)/loss on disposal</t>
  </si>
  <si>
    <t>- written off</t>
  </si>
  <si>
    <t>- impairment</t>
  </si>
  <si>
    <t>Investment properties:</t>
  </si>
  <si>
    <t>Available-for-sale financial assets:</t>
  </si>
  <si>
    <t>- gain on disposals</t>
  </si>
  <si>
    <t>Fair value losses on financial assets at FVTPL</t>
  </si>
  <si>
    <t>Unrealised foreign exchange (gain)/loss</t>
  </si>
  <si>
    <t xml:space="preserve">Gain on bargain purchase arising from </t>
  </si>
  <si>
    <t xml:space="preserve">  the acquisition of a subsidiary</t>
  </si>
  <si>
    <t>Dividend Income (gross)</t>
  </si>
  <si>
    <t>Interest income</t>
  </si>
  <si>
    <t>Interest expenses</t>
  </si>
  <si>
    <t>Tax expenses</t>
  </si>
  <si>
    <t>Working capital changes:</t>
  </si>
  <si>
    <t>Increase in inventories</t>
  </si>
  <si>
    <t>Increase in receivables</t>
  </si>
  <si>
    <t>Increase/(Decrease) in payables</t>
  </si>
  <si>
    <t>Interest received</t>
  </si>
  <si>
    <t>Net cash generated from/(used in) operating activities</t>
  </si>
  <si>
    <t>The Condensed Consolidated Statements of Cash Flows should be read in conjunction with the audited financial statements for the financial year ended 31 December 2017 and the explanatory note attached to the interim financial statements.</t>
  </si>
  <si>
    <t>CASH FLOWS FROM INVESTING ACTIVITIES</t>
  </si>
  <si>
    <t>Purchase of property, plant and equipment</t>
  </si>
  <si>
    <t xml:space="preserve">Proceeds from the sale of property, </t>
  </si>
  <si>
    <t xml:space="preserve">  plant and equipments</t>
  </si>
  <si>
    <t xml:space="preserve">Dividend received from Available-for-sale </t>
  </si>
  <si>
    <t xml:space="preserve">  financial assets</t>
  </si>
  <si>
    <t>Proceeds from sale of Available-for-sale</t>
  </si>
  <si>
    <t>Purchase of Available-for-sale</t>
  </si>
  <si>
    <t>Dividend received from financial assets</t>
  </si>
  <si>
    <t xml:space="preserve">   at FVTPL</t>
  </si>
  <si>
    <t>Proceeds from sale of financial assets</t>
  </si>
  <si>
    <t xml:space="preserve">  at FVOCI</t>
  </si>
  <si>
    <t xml:space="preserve">  at FVTPL</t>
  </si>
  <si>
    <t>Purchase of financial assets at FVTPL</t>
  </si>
  <si>
    <t>Purchase of financial assets at FVOCI</t>
  </si>
  <si>
    <t xml:space="preserve">Acquisition of subsidiary, </t>
  </si>
  <si>
    <t xml:space="preserve">  net of cash acquired</t>
  </si>
  <si>
    <t>Net cash used in investing activities</t>
  </si>
  <si>
    <t>CASH FLOWS FROM FINANCING ACTIVITIES</t>
  </si>
  <si>
    <t>Interest paid</t>
  </si>
  <si>
    <t>Drawdown of bankers' acceptance (net)</t>
  </si>
  <si>
    <t>Dividend paid</t>
  </si>
  <si>
    <t>Repayment of revolving credit</t>
  </si>
  <si>
    <t>Net cash used in financing activities</t>
  </si>
  <si>
    <t xml:space="preserve">NET INCREASE/(DECREASE) IN </t>
  </si>
  <si>
    <t xml:space="preserve">  CASH AND CASH EQUIVALENTS</t>
  </si>
  <si>
    <t xml:space="preserve">  DURING THE FINANCIAL YEAR</t>
  </si>
  <si>
    <t xml:space="preserve">CASH AND CASH EQUIVALENTS </t>
  </si>
  <si>
    <t xml:space="preserve">  AT BEGINNING OF FINANCIAL YEAR</t>
  </si>
  <si>
    <t>EFFECTS OF FOREIGN EXCHANGE RATE</t>
  </si>
  <si>
    <t xml:space="preserve">  CHANGES</t>
  </si>
  <si>
    <t>CASH AND CASH EQUIVALENTS</t>
  </si>
  <si>
    <t xml:space="preserve">  AT END OF FINANCIAL YEAR</t>
  </si>
  <si>
    <t>Note to Condensed Consolidated Statements of Cash Flows</t>
  </si>
  <si>
    <t>For the financial period ended 31 December 2018</t>
  </si>
  <si>
    <t>CASH AND CASH EQUIVALENTS AT BEGINNING OF FINANCIAL YEAR</t>
  </si>
  <si>
    <t>As at</t>
  </si>
  <si>
    <t>01 January 2018</t>
  </si>
  <si>
    <t>01 January 2017</t>
  </si>
  <si>
    <t>Deposits, cash and bank balances</t>
  </si>
  <si>
    <t>Bank overdrafts</t>
  </si>
  <si>
    <t>CASH AND CASH EQUIVALENTS AT END OF FINANCIAL YEAR</t>
  </si>
  <si>
    <t>Deposits with maturity &gt;3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</si>
</sst>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_(* #,##0_);_(* \(#,##0\);_(* &quot;-&quot;_);_(@_)"/>
    <numFmt numFmtId="167" formatCode="_ * #,##0_ ;_ * \-#,##0_ ;_ * &quot;-&quot;??_ ;_ @_ "/>
    <numFmt numFmtId="168" formatCode="dd\ mmmm\ yyyy"/>
    <numFmt numFmtId="169" formatCode="_-* #,##0_-;\-* #,##0_-;_-* &quot;-&quot;??_-;_-@_-"/>
    <numFmt numFmtId="170" formatCode="0_);\(0\)"/>
  </numFmts>
  <fonts count="29" x14ac:knownFonts="1">
    <font>
      <sz val="10"/>
      <name val="Arial"/>
    </font>
    <font>
      <sz val="12"/>
      <name val="Gill Sans MT"/>
      <family val="2"/>
    </font>
    <font>
      <b/>
      <sz val="12"/>
      <name val="Franklin Gothic Book"/>
      <family val="2"/>
    </font>
    <font>
      <sz val="10"/>
      <name val="Franklin Gothic Book"/>
      <family val="2"/>
    </font>
    <font>
      <sz val="12"/>
      <name val="Franklin Gothic Book"/>
      <family val="2"/>
    </font>
    <font>
      <sz val="12"/>
      <color theme="0"/>
      <name val="Franklin Gothic Book"/>
      <family val="2"/>
    </font>
    <font>
      <b/>
      <sz val="12"/>
      <color theme="0"/>
      <name val="Franklin Gothic Book"/>
      <family val="2"/>
    </font>
    <font>
      <sz val="10"/>
      <color theme="0"/>
      <name val="Franklin Gothic Book"/>
      <family val="2"/>
    </font>
    <font>
      <sz val="10"/>
      <name val="Arial"/>
      <family val="2"/>
    </font>
    <font>
      <b/>
      <sz val="10"/>
      <name val="Franklin Gothic Book"/>
      <family val="2"/>
    </font>
    <font>
      <i/>
      <sz val="12"/>
      <color rgb="FF00B050"/>
      <name val="Franklin Gothic Book"/>
      <family val="2"/>
    </font>
    <font>
      <sz val="12"/>
      <name val="Arial"/>
      <family val="2"/>
    </font>
    <font>
      <b/>
      <sz val="12"/>
      <name val="Arial"/>
      <family val="2"/>
    </font>
    <font>
      <b/>
      <sz val="9"/>
      <color indexed="81"/>
      <name val="Tahoma"/>
      <family val="2"/>
    </font>
    <font>
      <sz val="9"/>
      <color indexed="81"/>
      <name val="Tahoma"/>
      <family val="2"/>
    </font>
    <font>
      <b/>
      <sz val="10"/>
      <color indexed="36"/>
      <name val="Franklin Gothic Book"/>
      <family val="2"/>
    </font>
    <font>
      <u/>
      <sz val="10"/>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u/>
      <sz val="12"/>
      <name val="Franklin Gothic Book"/>
      <family val="2"/>
    </font>
    <font>
      <sz val="10"/>
      <name val="Gill Sans MT"/>
      <family val="2"/>
    </font>
    <font>
      <sz val="11"/>
      <name val="Franklin Gothic Book"/>
      <family val="2"/>
    </font>
    <font>
      <b/>
      <u/>
      <sz val="12"/>
      <name val="Franklin Gothic Book"/>
      <family val="2"/>
    </font>
    <font>
      <sz val="11"/>
      <color theme="0"/>
      <name val="Franklin Gothic Book"/>
      <family val="2"/>
    </font>
    <font>
      <sz val="12"/>
      <color theme="0"/>
      <name val="Gill Sans MT"/>
      <family val="2"/>
    </font>
    <font>
      <b/>
      <sz val="11"/>
      <name val="Franklin Gothic Book"/>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164" fontId="8" fillId="0" borderId="0" applyFont="0" applyFill="0" applyBorder="0" applyAlignment="0" applyProtection="0"/>
    <xf numFmtId="9" fontId="8" fillId="0" borderId="0" applyFont="0" applyFill="0" applyBorder="0" applyAlignment="0" applyProtection="0"/>
    <xf numFmtId="0" fontId="1"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167" fontId="1" fillId="0" borderId="0" applyFont="0" applyFill="0" applyBorder="0" applyAlignment="0" applyProtection="0"/>
    <xf numFmtId="164" fontId="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cellStyleXfs>
  <cellXfs count="202">
    <xf numFmtId="0" fontId="0" fillId="0" borderId="0" xfId="0"/>
    <xf numFmtId="0" fontId="2" fillId="0" borderId="0" xfId="3" applyFont="1"/>
    <xf numFmtId="0" fontId="3" fillId="0" borderId="0" xfId="0" applyFont="1"/>
    <xf numFmtId="0" fontId="2" fillId="0" borderId="0" xfId="0" applyFont="1" applyAlignment="1">
      <alignment horizontal="left" vertical="top"/>
    </xf>
    <xf numFmtId="0" fontId="4" fillId="0" borderId="0" xfId="0" applyFont="1"/>
    <xf numFmtId="0" fontId="2" fillId="0" borderId="0" xfId="0" applyFont="1"/>
    <xf numFmtId="0" fontId="5" fillId="0" borderId="0" xfId="0" applyFont="1"/>
    <xf numFmtId="0" fontId="6" fillId="0" borderId="0" xfId="0" applyFont="1"/>
    <xf numFmtId="0" fontId="7" fillId="0" borderId="0" xfId="0" applyFont="1"/>
    <xf numFmtId="0" fontId="2" fillId="0" borderId="0" xfId="0" applyFont="1" applyAlignment="1">
      <alignment horizontal="center"/>
    </xf>
    <xf numFmtId="165" fontId="4" fillId="0" borderId="0" xfId="1" applyNumberFormat="1" applyFont="1" applyAlignment="1">
      <alignment horizontal="center"/>
    </xf>
    <xf numFmtId="0" fontId="9" fillId="0" borderId="0" xfId="0" applyFont="1"/>
    <xf numFmtId="49" fontId="2" fillId="0" borderId="0" xfId="0" applyNumberFormat="1" applyFont="1" applyAlignment="1">
      <alignment horizontal="center"/>
    </xf>
    <xf numFmtId="37" fontId="4" fillId="0" borderId="0" xfId="0" applyNumberFormat="1" applyFont="1"/>
    <xf numFmtId="165" fontId="4" fillId="0" borderId="0" xfId="1" applyNumberFormat="1" applyFont="1"/>
    <xf numFmtId="37" fontId="3" fillId="0" borderId="0" xfId="0" applyNumberFormat="1" applyFont="1"/>
    <xf numFmtId="10" fontId="3" fillId="0" borderId="0" xfId="2" applyNumberFormat="1" applyFont="1"/>
    <xf numFmtId="37" fontId="4" fillId="0" borderId="1" xfId="0" applyNumberFormat="1" applyFont="1" applyBorder="1"/>
    <xf numFmtId="37" fontId="3" fillId="0" borderId="1" xfId="0" applyNumberFormat="1" applyFont="1" applyBorder="1"/>
    <xf numFmtId="37" fontId="10" fillId="0" borderId="0" xfId="0" applyNumberFormat="1" applyFont="1"/>
    <xf numFmtId="165" fontId="3" fillId="0" borderId="0" xfId="1" applyNumberFormat="1" applyFont="1"/>
    <xf numFmtId="10" fontId="4" fillId="0" borderId="0" xfId="2" applyNumberFormat="1" applyFont="1"/>
    <xf numFmtId="0" fontId="4" fillId="0" borderId="0" xfId="0" quotePrefix="1" applyFont="1"/>
    <xf numFmtId="165" fontId="11" fillId="0" borderId="0" xfId="4" applyNumberFormat="1" applyFont="1"/>
    <xf numFmtId="165" fontId="11" fillId="0" borderId="0" xfId="5" applyNumberFormat="1" applyFont="1"/>
    <xf numFmtId="165" fontId="4" fillId="0" borderId="0" xfId="4" applyNumberFormat="1" applyFont="1"/>
    <xf numFmtId="0" fontId="4" fillId="0" borderId="0" xfId="6" applyFont="1"/>
    <xf numFmtId="164" fontId="3" fillId="0" borderId="0" xfId="1" applyFont="1"/>
    <xf numFmtId="164" fontId="11" fillId="0" borderId="0" xfId="1" applyFont="1"/>
    <xf numFmtId="0" fontId="3" fillId="0" borderId="2" xfId="0" applyFont="1" applyBorder="1"/>
    <xf numFmtId="165" fontId="4" fillId="0" borderId="3" xfId="1" applyNumberFormat="1" applyFont="1" applyBorder="1"/>
    <xf numFmtId="165" fontId="3" fillId="0" borderId="3" xfId="1" applyNumberFormat="1" applyFont="1" applyBorder="1"/>
    <xf numFmtId="0" fontId="11" fillId="0" borderId="0" xfId="0" applyFont="1"/>
    <xf numFmtId="165" fontId="4" fillId="0" borderId="0" xfId="5" applyNumberFormat="1" applyFont="1"/>
    <xf numFmtId="0" fontId="12" fillId="0" borderId="0" xfId="0" applyFont="1"/>
    <xf numFmtId="0" fontId="11" fillId="0" borderId="0" xfId="0" quotePrefix="1" applyFont="1"/>
    <xf numFmtId="165" fontId="4" fillId="0" borderId="4" xfId="5" applyNumberFormat="1" applyFont="1" applyBorder="1"/>
    <xf numFmtId="165" fontId="3" fillId="0" borderId="4" xfId="1" applyNumberFormat="1" applyFont="1" applyBorder="1"/>
    <xf numFmtId="166" fontId="4" fillId="0" borderId="0" xfId="0" applyNumberFormat="1" applyFont="1"/>
    <xf numFmtId="0" fontId="4" fillId="0" borderId="0" xfId="1" applyNumberFormat="1" applyFont="1"/>
    <xf numFmtId="0" fontId="2" fillId="0" borderId="0" xfId="0" quotePrefix="1" applyFont="1"/>
    <xf numFmtId="164" fontId="4" fillId="0" borderId="0" xfId="1" applyFont="1"/>
    <xf numFmtId="39" fontId="4" fillId="0" borderId="0" xfId="0" applyNumberFormat="1" applyFont="1"/>
    <xf numFmtId="0" fontId="4" fillId="0" borderId="0" xfId="0" applyFont="1" applyAlignment="1">
      <alignment horizontal="justify" wrapText="1"/>
    </xf>
    <xf numFmtId="165" fontId="2" fillId="0" borderId="0" xfId="1" applyNumberFormat="1" applyFont="1" applyAlignment="1">
      <alignment horizontal="center"/>
    </xf>
    <xf numFmtId="165" fontId="2" fillId="0" borderId="0" xfId="1" applyNumberFormat="1" applyFont="1" applyAlignment="1">
      <alignment horizontal="center" wrapText="1"/>
    </xf>
    <xf numFmtId="168" fontId="2" fillId="0" borderId="0" xfId="7" quotePrefix="1" applyNumberFormat="1" applyFont="1" applyAlignment="1">
      <alignment horizontal="center"/>
    </xf>
    <xf numFmtId="0" fontId="16" fillId="0" borderId="0" xfId="0" applyFont="1"/>
    <xf numFmtId="165" fontId="0" fillId="0" borderId="0" xfId="1" applyNumberFormat="1" applyFont="1"/>
    <xf numFmtId="37" fontId="0" fillId="0" borderId="0" xfId="0" applyNumberFormat="1"/>
    <xf numFmtId="37" fontId="17" fillId="0" borderId="0" xfId="0" applyNumberFormat="1" applyFont="1"/>
    <xf numFmtId="167" fontId="18" fillId="0" borderId="0" xfId="1" applyNumberFormat="1" applyFont="1"/>
    <xf numFmtId="167" fontId="8" fillId="0" borderId="0" xfId="1" applyNumberFormat="1" applyAlignment="1">
      <alignment horizontal="right"/>
    </xf>
    <xf numFmtId="37" fontId="17" fillId="0" borderId="0" xfId="6" applyNumberFormat="1" applyFont="1"/>
    <xf numFmtId="167" fontId="8" fillId="0" borderId="0" xfId="1" applyNumberFormat="1"/>
    <xf numFmtId="165" fontId="4" fillId="0" borderId="1" xfId="1" applyNumberFormat="1" applyFont="1" applyBorder="1"/>
    <xf numFmtId="165" fontId="4" fillId="0" borderId="5" xfId="1" applyNumberFormat="1" applyFont="1" applyBorder="1"/>
    <xf numFmtId="167" fontId="19" fillId="0" borderId="0" xfId="1" applyNumberFormat="1" applyFont="1" applyAlignment="1">
      <alignment horizontal="right"/>
    </xf>
    <xf numFmtId="37" fontId="20" fillId="0" borderId="0" xfId="0" applyNumberFormat="1" applyFont="1"/>
    <xf numFmtId="37" fontId="21" fillId="0" borderId="0" xfId="0" applyNumberFormat="1" applyFont="1"/>
    <xf numFmtId="165" fontId="4" fillId="0" borderId="0" xfId="1" applyNumberFormat="1" applyFont="1" applyAlignment="1">
      <alignment horizontal="right"/>
    </xf>
    <xf numFmtId="165" fontId="4" fillId="0" borderId="6" xfId="1" applyNumberFormat="1" applyFont="1" applyBorder="1"/>
    <xf numFmtId="165" fontId="2" fillId="0" borderId="0" xfId="1" applyNumberFormat="1" applyFont="1"/>
    <xf numFmtId="37" fontId="2" fillId="0" borderId="0" xfId="0" applyNumberFormat="1" applyFont="1"/>
    <xf numFmtId="167" fontId="18" fillId="0" borderId="0" xfId="1" applyNumberFormat="1" applyFont="1" applyAlignment="1">
      <alignment horizontal="right"/>
    </xf>
    <xf numFmtId="0" fontId="0" fillId="0" borderId="0" xfId="0" applyAlignment="1">
      <alignment horizontal="right"/>
    </xf>
    <xf numFmtId="0" fontId="4" fillId="0" borderId="0" xfId="0" applyFont="1" applyAlignment="1">
      <alignment horizontal="justify" vertical="top" wrapText="1"/>
    </xf>
    <xf numFmtId="165" fontId="2" fillId="0" borderId="1" xfId="1" applyNumberFormat="1" applyFont="1" applyBorder="1" applyAlignment="1">
      <alignment horizontal="right"/>
    </xf>
    <xf numFmtId="165" fontId="2" fillId="0" borderId="1" xfId="1" applyNumberFormat="1" applyFont="1" applyBorder="1" applyAlignment="1">
      <alignment horizontal="right" wrapText="1"/>
    </xf>
    <xf numFmtId="165" fontId="2" fillId="0" borderId="1" xfId="8" applyNumberFormat="1" applyFont="1" applyBorder="1" applyAlignment="1">
      <alignment horizontal="right" wrapText="1"/>
    </xf>
    <xf numFmtId="165" fontId="2" fillId="0" borderId="0" xfId="1" applyNumberFormat="1" applyFont="1" applyAlignment="1">
      <alignment horizontal="right" wrapText="1"/>
    </xf>
    <xf numFmtId="165" fontId="2" fillId="0" borderId="0" xfId="1" applyNumberFormat="1" applyFont="1" applyAlignment="1">
      <alignment horizontal="right" vertical="center" wrapText="1"/>
    </xf>
    <xf numFmtId="165" fontId="2" fillId="0" borderId="0" xfId="1" applyNumberFormat="1" applyFont="1" applyAlignment="1">
      <alignment horizontal="right"/>
    </xf>
    <xf numFmtId="165" fontId="4" fillId="0" borderId="0" xfId="1" applyNumberFormat="1" applyFont="1" applyAlignment="1">
      <alignment horizontal="center" vertical="center" wrapText="1"/>
    </xf>
    <xf numFmtId="165" fontId="4" fillId="0" borderId="0" xfId="8" applyNumberFormat="1" applyFont="1"/>
    <xf numFmtId="165" fontId="4" fillId="0" borderId="0" xfId="8" quotePrefix="1" applyNumberFormat="1" applyFont="1"/>
    <xf numFmtId="165" fontId="22" fillId="0" borderId="6" xfId="1" applyNumberFormat="1" applyFont="1" applyBorder="1"/>
    <xf numFmtId="165" fontId="4" fillId="0" borderId="1" xfId="1" applyNumberFormat="1" applyFont="1" applyBorder="1" applyAlignment="1">
      <alignment horizontal="center" vertical="center" wrapText="1"/>
    </xf>
    <xf numFmtId="165" fontId="4" fillId="0" borderId="7" xfId="1" applyNumberFormat="1" applyFont="1" applyBorder="1"/>
    <xf numFmtId="165" fontId="4" fillId="0" borderId="2" xfId="1" applyNumberFormat="1" applyFont="1" applyBorder="1"/>
    <xf numFmtId="165" fontId="2" fillId="0" borderId="2" xfId="1" applyNumberFormat="1" applyFont="1" applyBorder="1"/>
    <xf numFmtId="165" fontId="4" fillId="0" borderId="2" xfId="1" applyNumberFormat="1" applyFont="1" applyBorder="1" applyAlignment="1">
      <alignment horizontal="center" vertical="center" wrapText="1"/>
    </xf>
    <xf numFmtId="165" fontId="4" fillId="0" borderId="8" xfId="1" applyNumberFormat="1" applyFont="1" applyBorder="1" applyAlignment="1">
      <alignment horizontal="center" vertical="center" wrapText="1"/>
    </xf>
    <xf numFmtId="165" fontId="4" fillId="0" borderId="9" xfId="1" applyNumberFormat="1" applyFont="1" applyBorder="1"/>
    <xf numFmtId="165" fontId="4" fillId="0" borderId="0" xfId="1" applyNumberFormat="1" applyFont="1" applyAlignment="1">
      <alignment horizontal="right" vertical="center" wrapText="1"/>
    </xf>
    <xf numFmtId="165" fontId="4" fillId="0" borderId="10" xfId="1" applyNumberFormat="1" applyFont="1" applyBorder="1" applyAlignment="1">
      <alignment horizontal="center" vertical="center" wrapText="1"/>
    </xf>
    <xf numFmtId="165" fontId="4" fillId="0" borderId="0" xfId="1" quotePrefix="1" applyNumberFormat="1" applyFont="1"/>
    <xf numFmtId="165" fontId="4" fillId="0" borderId="10" xfId="1" applyNumberFormat="1" applyFont="1" applyBorder="1"/>
    <xf numFmtId="165" fontId="4" fillId="0" borderId="11" xfId="1" applyNumberFormat="1" applyFont="1" applyBorder="1"/>
    <xf numFmtId="165" fontId="4" fillId="0" borderId="12" xfId="1" applyNumberFormat="1" applyFont="1" applyBorder="1"/>
    <xf numFmtId="165" fontId="4" fillId="0" borderId="0" xfId="1" applyNumberFormat="1" applyFont="1" applyAlignment="1">
      <alignment horizontal="right" vertical="center"/>
    </xf>
    <xf numFmtId="165" fontId="4" fillId="0" borderId="2" xfId="1" applyNumberFormat="1" applyFont="1" applyBorder="1" applyAlignment="1">
      <alignment horizontal="right"/>
    </xf>
    <xf numFmtId="165" fontId="2" fillId="0" borderId="2" xfId="1" applyNumberFormat="1" applyFont="1" applyBorder="1" applyAlignment="1">
      <alignment horizontal="right"/>
    </xf>
    <xf numFmtId="165" fontId="4" fillId="0" borderId="2" xfId="1" applyNumberFormat="1" applyFont="1" applyBorder="1" applyAlignment="1">
      <alignment horizontal="right" vertical="center"/>
    </xf>
    <xf numFmtId="165" fontId="4" fillId="0" borderId="8" xfId="1" applyNumberFormat="1" applyFont="1" applyBorder="1" applyAlignment="1">
      <alignment horizontal="right" vertical="center"/>
    </xf>
    <xf numFmtId="165" fontId="4" fillId="0" borderId="10" xfId="1" applyNumberFormat="1" applyFont="1" applyBorder="1" applyAlignment="1">
      <alignment horizontal="right" vertical="center"/>
    </xf>
    <xf numFmtId="165" fontId="4" fillId="0" borderId="0" xfId="1" applyNumberFormat="1" applyFont="1" applyAlignment="1">
      <alignment vertical="center"/>
    </xf>
    <xf numFmtId="165" fontId="4" fillId="0" borderId="11" xfId="1" applyNumberFormat="1" applyFont="1" applyBorder="1" applyAlignment="1">
      <alignment vertical="center"/>
    </xf>
    <xf numFmtId="165" fontId="4" fillId="0" borderId="1" xfId="1" applyNumberFormat="1" applyFont="1" applyBorder="1" applyAlignment="1">
      <alignment vertical="center"/>
    </xf>
    <xf numFmtId="165" fontId="2" fillId="0" borderId="0" xfId="1" applyNumberFormat="1" applyFont="1" applyAlignment="1">
      <alignment horizontal="center" vertical="center" wrapText="1"/>
    </xf>
    <xf numFmtId="165" fontId="2" fillId="0" borderId="1" xfId="1" applyNumberFormat="1" applyFont="1" applyBorder="1"/>
    <xf numFmtId="165" fontId="22" fillId="0" borderId="0" xfId="1" applyNumberFormat="1" applyFont="1"/>
    <xf numFmtId="165" fontId="4" fillId="0" borderId="0" xfId="1" applyNumberFormat="1" applyFont="1" applyAlignment="1">
      <alignment horizontal="justify" vertical="center" wrapText="1"/>
    </xf>
    <xf numFmtId="0" fontId="2" fillId="0" borderId="0" xfId="9" applyFont="1"/>
    <xf numFmtId="0" fontId="4" fillId="0" borderId="0" xfId="9" applyFont="1"/>
    <xf numFmtId="0" fontId="3" fillId="0" borderId="0" xfId="9" applyFont="1"/>
    <xf numFmtId="165" fontId="2" fillId="0" borderId="0" xfId="1" applyNumberFormat="1" applyFont="1" applyAlignment="1">
      <alignment horizontal="center"/>
    </xf>
    <xf numFmtId="0" fontId="15" fillId="0" borderId="0" xfId="9" applyFont="1"/>
    <xf numFmtId="0" fontId="2" fillId="0" borderId="0" xfId="9" applyFont="1" applyAlignment="1">
      <alignment horizontal="center"/>
    </xf>
    <xf numFmtId="168" fontId="2" fillId="0" borderId="0" xfId="7" quotePrefix="1" applyNumberFormat="1" applyFont="1" applyAlignment="1">
      <alignment horizontal="right"/>
    </xf>
    <xf numFmtId="0" fontId="2" fillId="0" borderId="0" xfId="9" applyFont="1" applyAlignment="1">
      <alignment horizontal="right"/>
    </xf>
    <xf numFmtId="49" fontId="4" fillId="0" borderId="0" xfId="9" applyNumberFormat="1" applyFont="1"/>
    <xf numFmtId="43" fontId="4" fillId="0" borderId="0" xfId="10" applyNumberFormat="1" applyFont="1"/>
    <xf numFmtId="169" fontId="4" fillId="0" borderId="0" xfId="11" applyNumberFormat="1" applyFont="1"/>
    <xf numFmtId="169" fontId="4" fillId="0" borderId="0" xfId="10" applyNumberFormat="1" applyFont="1"/>
    <xf numFmtId="169" fontId="4" fillId="0" borderId="0" xfId="11" applyNumberFormat="1" applyFont="1" applyAlignment="1">
      <alignment horizontal="left" vertical="top" wrapText="1"/>
    </xf>
    <xf numFmtId="169" fontId="4" fillId="0" borderId="0" xfId="11" quotePrefix="1" applyNumberFormat="1" applyFont="1" applyAlignment="1">
      <alignment horizontal="left" vertical="top" wrapText="1"/>
    </xf>
    <xf numFmtId="169" fontId="4" fillId="0" borderId="0" xfId="11" applyNumberFormat="1" applyFont="1" applyAlignment="1">
      <alignment horizontal="left" vertical="center" wrapText="1"/>
    </xf>
    <xf numFmtId="169" fontId="5" fillId="0" borderId="0" xfId="10" applyNumberFormat="1" applyFont="1"/>
    <xf numFmtId="169" fontId="4" fillId="0" borderId="0" xfId="11" applyNumberFormat="1" applyFont="1" applyAlignment="1">
      <alignment vertical="center"/>
    </xf>
    <xf numFmtId="165" fontId="23" fillId="0" borderId="0" xfId="1" applyNumberFormat="1" applyFont="1"/>
    <xf numFmtId="169" fontId="1" fillId="0" borderId="0" xfId="10" applyNumberFormat="1"/>
    <xf numFmtId="0" fontId="23" fillId="0" borderId="0" xfId="9" applyFont="1"/>
    <xf numFmtId="169" fontId="4" fillId="0" borderId="0" xfId="11" quotePrefix="1" applyNumberFormat="1" applyFont="1" applyAlignment="1">
      <alignment horizontal="left" vertical="center" wrapText="1"/>
    </xf>
    <xf numFmtId="169" fontId="4" fillId="0" borderId="0" xfId="12" quotePrefix="1" applyNumberFormat="1" applyFont="1" applyAlignment="1">
      <alignment horizontal="left" vertical="center" wrapText="1"/>
    </xf>
    <xf numFmtId="169" fontId="4" fillId="0" borderId="0" xfId="12" applyNumberFormat="1" applyFont="1" applyAlignment="1">
      <alignment horizontal="left" vertical="center" wrapText="1"/>
    </xf>
    <xf numFmtId="169" fontId="4" fillId="0" borderId="0" xfId="12" quotePrefix="1" applyNumberFormat="1" applyFont="1" applyAlignment="1">
      <alignment horizontal="left" vertical="center"/>
    </xf>
    <xf numFmtId="169" fontId="4" fillId="0" borderId="0" xfId="11" applyNumberFormat="1" applyFont="1" applyAlignment="1">
      <alignment vertical="top"/>
    </xf>
    <xf numFmtId="165" fontId="1" fillId="0" borderId="0" xfId="10" applyNumberFormat="1"/>
    <xf numFmtId="0" fontId="1" fillId="0" borderId="0" xfId="9"/>
    <xf numFmtId="165" fontId="4" fillId="0" borderId="0" xfId="9" applyNumberFormat="1" applyFont="1"/>
    <xf numFmtId="169" fontId="2" fillId="0" borderId="0" xfId="10" applyNumberFormat="1" applyFont="1"/>
    <xf numFmtId="166" fontId="4" fillId="0" borderId="0" xfId="10" applyNumberFormat="1" applyFont="1"/>
    <xf numFmtId="169" fontId="4" fillId="0" borderId="0" xfId="11" applyNumberFormat="1" applyFont="1" applyAlignment="1">
      <alignment wrapText="1"/>
    </xf>
    <xf numFmtId="43" fontId="3" fillId="0" borderId="0" xfId="10" applyNumberFormat="1" applyFont="1"/>
    <xf numFmtId="0" fontId="4" fillId="0" borderId="0" xfId="9" quotePrefix="1" applyFont="1"/>
    <xf numFmtId="169" fontId="2" fillId="0" borderId="0" xfId="11" applyNumberFormat="1" applyFont="1" applyAlignment="1">
      <alignment wrapText="1"/>
    </xf>
    <xf numFmtId="169" fontId="2" fillId="0" borderId="0" xfId="11" applyNumberFormat="1" applyFont="1"/>
    <xf numFmtId="0" fontId="4" fillId="0" borderId="0" xfId="9" applyFont="1" applyAlignment="1">
      <alignment wrapText="1"/>
    </xf>
    <xf numFmtId="165" fontId="4" fillId="0" borderId="0" xfId="1" applyNumberFormat="1" applyFont="1" applyAlignment="1">
      <alignment wrapText="1"/>
    </xf>
    <xf numFmtId="0" fontId="4" fillId="0" borderId="0" xfId="9" applyFont="1" applyAlignment="1">
      <alignment horizontal="justify" wrapText="1"/>
    </xf>
    <xf numFmtId="0" fontId="4" fillId="0" borderId="0" xfId="9" applyFont="1" applyAlignment="1">
      <alignment horizontal="justify" wrapText="1"/>
    </xf>
    <xf numFmtId="169" fontId="4" fillId="0" borderId="0" xfId="11" applyNumberFormat="1" applyFont="1" applyAlignment="1">
      <alignment horizontal="left"/>
    </xf>
    <xf numFmtId="169" fontId="4" fillId="0" borderId="0" xfId="11" applyNumberFormat="1" applyFont="1" applyAlignment="1">
      <alignment horizontal="left" vertical="top"/>
    </xf>
    <xf numFmtId="169" fontId="2" fillId="0" borderId="0" xfId="11" quotePrefix="1" applyNumberFormat="1" applyFont="1" applyAlignment="1">
      <alignment horizontal="center"/>
    </xf>
    <xf numFmtId="169" fontId="4" fillId="0" borderId="0" xfId="11" quotePrefix="1" applyNumberFormat="1" applyFont="1" applyAlignment="1">
      <alignment horizontal="left"/>
    </xf>
    <xf numFmtId="165" fontId="4" fillId="0" borderId="0" xfId="10" applyNumberFormat="1" applyFont="1"/>
    <xf numFmtId="169" fontId="2" fillId="0" borderId="0" xfId="11" applyNumberFormat="1" applyFont="1" applyAlignment="1">
      <alignment vertical="center" wrapText="1"/>
    </xf>
    <xf numFmtId="169" fontId="4" fillId="0" borderId="0" xfId="12" applyNumberFormat="1" applyFont="1"/>
    <xf numFmtId="0" fontId="2" fillId="0" borderId="0" xfId="9" applyFont="1" applyAlignment="1">
      <alignment horizontal="left"/>
    </xf>
    <xf numFmtId="169" fontId="2" fillId="0" borderId="0" xfId="11" applyNumberFormat="1" applyFont="1" applyAlignment="1">
      <alignment vertical="top"/>
    </xf>
    <xf numFmtId="1" fontId="2" fillId="0" borderId="0" xfId="11" quotePrefix="1" applyNumberFormat="1" applyFont="1" applyAlignment="1">
      <alignment horizontal="center" vertical="center"/>
    </xf>
    <xf numFmtId="1" fontId="2" fillId="0" borderId="0" xfId="11" applyNumberFormat="1" applyFont="1" applyAlignment="1">
      <alignment horizontal="center" vertical="center"/>
    </xf>
    <xf numFmtId="0" fontId="24" fillId="0" borderId="0" xfId="9" applyFont="1"/>
    <xf numFmtId="165" fontId="24" fillId="0" borderId="0" xfId="1" applyNumberFormat="1" applyFont="1"/>
    <xf numFmtId="169" fontId="24" fillId="0" borderId="0" xfId="11" applyNumberFormat="1" applyFont="1"/>
    <xf numFmtId="169" fontId="3" fillId="0" borderId="0" xfId="11" applyNumberFormat="1" applyFont="1"/>
    <xf numFmtId="169" fontId="4" fillId="0" borderId="0" xfId="13" applyNumberFormat="1" applyFont="1"/>
    <xf numFmtId="165" fontId="4" fillId="0" borderId="0" xfId="13" applyNumberFormat="1" applyFont="1"/>
    <xf numFmtId="43" fontId="4" fillId="0" borderId="0" xfId="7" applyNumberFormat="1" applyFont="1"/>
    <xf numFmtId="0" fontId="1" fillId="0" borderId="0" xfId="14"/>
    <xf numFmtId="0" fontId="25" fillId="0" borderId="0" xfId="9" applyFont="1"/>
    <xf numFmtId="169" fontId="2" fillId="0" borderId="0" xfId="13" applyNumberFormat="1" applyFont="1" applyAlignment="1">
      <alignment horizontal="right"/>
    </xf>
    <xf numFmtId="43" fontId="22" fillId="0" borderId="0" xfId="7" applyNumberFormat="1" applyFont="1"/>
    <xf numFmtId="169" fontId="2" fillId="0" borderId="0" xfId="13" quotePrefix="1" applyNumberFormat="1" applyFont="1" applyAlignment="1">
      <alignment horizontal="right"/>
    </xf>
    <xf numFmtId="43" fontId="2" fillId="0" borderId="0" xfId="7" applyNumberFormat="1" applyFont="1" applyAlignment="1">
      <alignment horizontal="right"/>
    </xf>
    <xf numFmtId="169" fontId="4" fillId="0" borderId="0" xfId="7" applyNumberFormat="1" applyFont="1"/>
    <xf numFmtId="165" fontId="1" fillId="0" borderId="0" xfId="13" applyNumberFormat="1"/>
    <xf numFmtId="169" fontId="4" fillId="0" borderId="0" xfId="15" applyNumberFormat="1" applyFont="1"/>
    <xf numFmtId="166" fontId="1" fillId="0" borderId="0" xfId="13" applyNumberFormat="1"/>
    <xf numFmtId="165" fontId="4" fillId="0" borderId="0" xfId="15" applyNumberFormat="1" applyFont="1"/>
    <xf numFmtId="169" fontId="4" fillId="0" borderId="2" xfId="13" applyNumberFormat="1" applyFont="1" applyBorder="1"/>
    <xf numFmtId="169" fontId="4" fillId="0" borderId="3" xfId="13" applyNumberFormat="1" applyFont="1" applyBorder="1"/>
    <xf numFmtId="165" fontId="2" fillId="0" borderId="0" xfId="13" applyNumberFormat="1" applyFont="1" applyAlignment="1">
      <alignment horizontal="center"/>
    </xf>
    <xf numFmtId="165" fontId="2" fillId="0" borderId="0" xfId="13" quotePrefix="1" applyNumberFormat="1" applyFont="1" applyAlignment="1">
      <alignment horizontal="center"/>
    </xf>
    <xf numFmtId="0" fontId="4" fillId="0" borderId="0" xfId="9" applyFont="1" applyAlignment="1">
      <alignment horizontal="left"/>
    </xf>
    <xf numFmtId="0" fontId="2" fillId="0" borderId="0" xfId="9" quotePrefix="1" applyFont="1"/>
    <xf numFmtId="165" fontId="2" fillId="0" borderId="0" xfId="13" applyNumberFormat="1" applyFont="1" applyAlignment="1">
      <alignment horizontal="right"/>
    </xf>
    <xf numFmtId="165" fontId="4" fillId="0" borderId="2" xfId="7" applyNumberFormat="1" applyFont="1" applyBorder="1"/>
    <xf numFmtId="165" fontId="4" fillId="0" borderId="0" xfId="7" applyNumberFormat="1" applyFont="1"/>
    <xf numFmtId="169" fontId="4" fillId="0" borderId="2" xfId="7" applyNumberFormat="1" applyFont="1" applyBorder="1"/>
    <xf numFmtId="165" fontId="4" fillId="0" borderId="3" xfId="7" applyNumberFormat="1" applyFont="1" applyBorder="1"/>
    <xf numFmtId="0" fontId="26" fillId="0" borderId="0" xfId="9" applyFont="1" applyAlignment="1">
      <alignment horizontal="left"/>
    </xf>
    <xf numFmtId="0" fontId="26" fillId="0" borderId="0" xfId="9" applyFont="1"/>
    <xf numFmtId="169" fontId="26" fillId="0" borderId="0" xfId="13" applyNumberFormat="1" applyFont="1"/>
    <xf numFmtId="165" fontId="26" fillId="0" borderId="0" xfId="13" applyNumberFormat="1" applyFont="1"/>
    <xf numFmtId="169" fontId="26" fillId="0" borderId="0" xfId="7" applyNumberFormat="1" applyFont="1"/>
    <xf numFmtId="0" fontId="7" fillId="0" borderId="0" xfId="9" applyFont="1"/>
    <xf numFmtId="0" fontId="27" fillId="0" borderId="0" xfId="14" applyFont="1"/>
    <xf numFmtId="165" fontId="27" fillId="0" borderId="0" xfId="13" applyNumberFormat="1" applyFont="1"/>
    <xf numFmtId="165" fontId="26" fillId="0" borderId="0" xfId="1" applyNumberFormat="1" applyFont="1"/>
    <xf numFmtId="0" fontId="24" fillId="0" borderId="0" xfId="9" applyFont="1" applyAlignment="1">
      <alignment horizontal="left"/>
    </xf>
    <xf numFmtId="165" fontId="24" fillId="0" borderId="0" xfId="9" applyNumberFormat="1" applyFont="1"/>
    <xf numFmtId="0" fontId="28" fillId="0" borderId="0" xfId="9" applyFont="1" applyAlignment="1">
      <alignment horizontal="left"/>
    </xf>
    <xf numFmtId="0" fontId="4" fillId="0" borderId="0" xfId="14" applyFont="1"/>
    <xf numFmtId="165" fontId="4" fillId="0" borderId="0" xfId="14" applyNumberFormat="1" applyFont="1"/>
    <xf numFmtId="0" fontId="28" fillId="0" borderId="0" xfId="9" applyFont="1"/>
    <xf numFmtId="0" fontId="28" fillId="0" borderId="0" xfId="9" applyFont="1" applyAlignment="1">
      <alignment horizontal="right"/>
    </xf>
    <xf numFmtId="0" fontId="9" fillId="0" borderId="0" xfId="9" applyFont="1" applyAlignment="1">
      <alignment horizontal="right"/>
    </xf>
    <xf numFmtId="169" fontId="1" fillId="0" borderId="0" xfId="13" applyNumberFormat="1"/>
    <xf numFmtId="0" fontId="24" fillId="0" borderId="0" xfId="9" quotePrefix="1" applyFont="1"/>
    <xf numFmtId="170" fontId="1" fillId="0" borderId="0" xfId="13" applyNumberFormat="1"/>
  </cellXfs>
  <cellStyles count="16">
    <cellStyle name="Comma" xfId="1" builtinId="3"/>
    <cellStyle name="Comma 2 10 2 2 3" xfId="8" xr:uid="{47908E1F-BD0C-4C01-A89A-5AF06D68F1FC}"/>
    <cellStyle name="Comma 23" xfId="13" xr:uid="{1C94209C-ABA5-44D9-B75F-20EE57D4474D}"/>
    <cellStyle name="Comma 23 2" xfId="15" xr:uid="{AB4238AC-FE94-4B34-AD55-85551F3C4C24}"/>
    <cellStyle name="Comma 24" xfId="11" xr:uid="{C64E068C-3EEA-43A4-B401-C9F0A96C1F13}"/>
    <cellStyle name="Comma 24 2" xfId="12" xr:uid="{DD6AC6ED-85D3-4DA0-A25F-3FEC3A4466F7}"/>
    <cellStyle name="Comma 42" xfId="4" xr:uid="{07C8F620-2F1B-4D10-9B24-55840117A47E}"/>
    <cellStyle name="Comma 42 3" xfId="5" xr:uid="{87F1965C-2008-491E-8126-A7EC480080A1}"/>
    <cellStyle name="Comma_1STQTR03-CFS 2" xfId="7" xr:uid="{F005375A-7088-4E7F-B3CE-42CBD948FD24}"/>
    <cellStyle name="Comma_1STQTR03-CFS 3" xfId="10" xr:uid="{254B1D93-34BB-4CAF-86A4-3C8C8995C351}"/>
    <cellStyle name="Normal" xfId="0" builtinId="0"/>
    <cellStyle name="Normal 2" xfId="6" xr:uid="{DD0DE23F-CC1E-4A8B-B114-84D787B67D0B}"/>
    <cellStyle name="Normal 6" xfId="14" xr:uid="{DA7EB164-5EDB-4BDD-A890-13E532641330}"/>
    <cellStyle name="Normal_1STQTR03-CFS" xfId="3" xr:uid="{DFAD9B92-C8AF-4001-A865-F0054B29775B}"/>
    <cellStyle name="Normal_1STQTR03-CFS 2" xfId="9" xr:uid="{13B3B591-BF36-4F3C-BFC2-E01767EE08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4Q%202018/4Q_2018_Working/Conso%20working_Q4%202018_updated%2028.2.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hvinder/AppData/Local/Aura/4.0/Files/3/AF/49496dbd-fbd3-46b8-b171-9d68d8afe8df000000000000000002016131/da4666e2-3d4c-4ae1-afbf-99e215ce4ae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lients/Sime%20Darby/2012/Sime%20Engineering/Final/Payroll/SESB%20Payroll%20Analytics%20FY201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hairilr/AppData/Local/Aura/6.0/Files/1/AF/9c1ef9fd-39f6-4861-bda9-bf5ad56309b6000000000000000009204022/9c1ef9fd-39f6-4861-bda9-bf5ad56309b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con-RE 1.1.18"/>
      <sheetName val="IS-working"/>
      <sheetName val="BS-working "/>
      <sheetName val="TSM_"/>
      <sheetName val="IS-summ"/>
      <sheetName val="BS summ"/>
      <sheetName val="Equity"/>
      <sheetName val="CFS-working"/>
      <sheetName val="Note CFS "/>
      <sheetName val="Revenue 18 vs 17"/>
      <sheetName val="Revenue-SUMM"/>
      <sheetName val="PBT 18  vs 17"/>
      <sheetName val="S&amp;D, Admin 18 vs 17"/>
      <sheetName val="Other income"/>
      <sheetName val="interest"/>
      <sheetName val="Tax"/>
      <sheetName val="Detax "/>
      <sheetName val="Seg sum'18"/>
      <sheetName val="S.Workings'18"/>
      <sheetName val="Seg sum'17"/>
      <sheetName val="S.Workings'17"/>
      <sheetName val="HHMB consol adj"/>
      <sheetName val="HP consol adj "/>
      <sheetName val="Interco RPT"/>
      <sheetName val="Unrealised profits"/>
      <sheetName val="Interco"/>
      <sheetName val="PPE "/>
      <sheetName val="IP "/>
      <sheetName val="PFDD"/>
      <sheetName val="Ageing Receivables"/>
      <sheetName val="Stock"/>
      <sheetName val="Borrowing lead"/>
      <sheetName val="Borrowings"/>
      <sheetName val="borowing_CFS"/>
      <sheetName val="HP Creditor"/>
      <sheetName val="Ivmnt(HHMB)"/>
      <sheetName val="Ivmnt(HPSB)"/>
      <sheetName val="Ivmnt_Group"/>
      <sheetName val="Ivmnt_Group(summ)"/>
      <sheetName val="Disclosure"/>
      <sheetName val="Capex"/>
      <sheetName val="3rd pty-RPT"/>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Master"/>
      <sheetName val="Targeted Testing Master"/>
      <sheetName val="Non-Statistical Sampling Master"/>
      <sheetName val="Suppl Non-Stat Sample Master"/>
      <sheetName val="Two Step Revenue Test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Non-Stat"/>
      <sheetName val="Menu"/>
    </sheetNames>
    <sheetDataSet>
      <sheetData sheetId="0" refreshError="1"/>
      <sheetData sheetId="1" refreshError="1"/>
      <sheetData sheetId="2">
        <row r="50">
          <cell r="C50" t="str">
            <v xml:space="preserve">   ?</v>
          </cell>
        </row>
        <row r="51">
          <cell r="C51" t="str">
            <v>Low</v>
          </cell>
        </row>
        <row r="52">
          <cell r="C52" t="str">
            <v>Moderate</v>
          </cell>
        </row>
        <row r="53">
          <cell r="C53" t="str">
            <v>High</v>
          </cell>
        </row>
        <row r="63">
          <cell r="C63">
            <v>1</v>
          </cell>
        </row>
      </sheetData>
      <sheetData sheetId="3" refreshError="1"/>
      <sheetData sheetId="4">
        <row r="45">
          <cell r="T45">
            <v>0</v>
          </cell>
        </row>
        <row r="85">
          <cell r="C85">
            <v>0</v>
          </cell>
        </row>
        <row r="87">
          <cell r="C8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92">
          <cell r="B92" t="str">
            <v xml:space="preserve">   ?</v>
          </cell>
        </row>
        <row r="93">
          <cell r="B93" t="str">
            <v>Low</v>
          </cell>
        </row>
        <row r="94">
          <cell r="B94" t="str">
            <v>Moderate</v>
          </cell>
        </row>
        <row r="95">
          <cell r="B95" t="str">
            <v>High</v>
          </cell>
        </row>
      </sheetData>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Tailored Procedures"/>
      <sheetName val="Analytics Summary"/>
      <sheetName val="Threshold"/>
      <sheetName val="Headcount Trend Analysis"/>
      <sheetName val="Payroll Reconciliation Analysis"/>
      <sheetName val="EPF Reasonableness Analysis"/>
      <sheetName val="Bonus Reasonableness Analysis"/>
    </sheetNames>
    <sheetDataSet>
      <sheetData sheetId="0"/>
      <sheetData sheetId="1"/>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Procedures"/>
      <sheetName val="Index"/>
      <sheetName val="Recon-RE 1.1.15"/>
      <sheetName val="TSM"/>
      <sheetName val="IS-working"/>
      <sheetName val="BS-working "/>
      <sheetName val="IS-summ"/>
      <sheetName val="BS summ"/>
      <sheetName val="Equity"/>
      <sheetName val="CFS-working"/>
      <sheetName val="Note CFS "/>
      <sheetName val="Other income"/>
      <sheetName val="interest"/>
      <sheetName val="Tax"/>
      <sheetName val="Detax "/>
      <sheetName val="Seg sum"/>
      <sheetName val="S.Workings'15"/>
      <sheetName val="HHMB consol adj"/>
      <sheetName val="Interco"/>
      <sheetName val="HP consol adj "/>
      <sheetName val="Interco RPT"/>
      <sheetName val="Unrealised profits"/>
      <sheetName val="PPE "/>
      <sheetName val="IP "/>
      <sheetName val="PFDD"/>
      <sheetName val="Stock"/>
      <sheetName val="Borrowings"/>
      <sheetName val="borowing-CFS"/>
      <sheetName val="Ivmnt(HHMB)"/>
      <sheetName val="Ivmnt(HPSB)"/>
      <sheetName val="Ivmnt-Group"/>
      <sheetName val="Ivmnt-Group(summ)"/>
      <sheetName val="Disclosure"/>
      <sheetName val="Capex"/>
      <sheetName val="Realised&amp;URP-working "/>
      <sheetName val="3rd pty-RPT"/>
    </sheetNames>
    <sheetDataSet>
      <sheetData sheetId="0">
        <row r="15">
          <cell r="L15" t="b">
            <v>1</v>
          </cell>
        </row>
        <row r="16">
          <cell r="L16" t="b">
            <v>0</v>
          </cell>
        </row>
        <row r="25">
          <cell r="L25" t="b">
            <v>0</v>
          </cell>
        </row>
        <row r="26">
          <cell r="L26" t="b">
            <v>0</v>
          </cell>
        </row>
        <row r="27">
          <cell r="L27" t="b">
            <v>0</v>
          </cell>
        </row>
        <row r="28">
          <cell r="L28" t="b">
            <v>0</v>
          </cell>
        </row>
        <row r="29">
          <cell r="L29" t="b">
            <v>1</v>
          </cell>
        </row>
        <row r="34">
          <cell r="L34" t="b">
            <v>1</v>
          </cell>
        </row>
        <row r="35">
          <cell r="L35" t="b">
            <v>0</v>
          </cell>
        </row>
        <row r="46">
          <cell r="L46" t="b">
            <v>1</v>
          </cell>
        </row>
        <row r="47">
          <cell r="L47" t="b">
            <v>0</v>
          </cell>
        </row>
        <row r="51">
          <cell r="L51" t="b">
            <v>0</v>
          </cell>
        </row>
        <row r="66">
          <cell r="L66" t="b">
            <v>1</v>
          </cell>
        </row>
        <row r="67">
          <cell r="L67" t="b">
            <v>1</v>
          </cell>
        </row>
        <row r="68">
          <cell r="L68" t="b">
            <v>0</v>
          </cell>
        </row>
        <row r="69">
          <cell r="L69" t="b">
            <v>1</v>
          </cell>
        </row>
        <row r="70">
          <cell r="L70" t="b">
            <v>1</v>
          </cell>
        </row>
        <row r="71">
          <cell r="L71" t="b">
            <v>0</v>
          </cell>
        </row>
        <row r="72">
          <cell r="L72" t="b">
            <v>0</v>
          </cell>
        </row>
        <row r="77">
          <cell r="L77" t="b">
            <v>1</v>
          </cell>
        </row>
        <row r="78">
          <cell r="L78" t="b">
            <v>0</v>
          </cell>
        </row>
        <row r="87">
          <cell r="L87" t="b">
            <v>1</v>
          </cell>
        </row>
        <row r="88">
          <cell r="L88" t="b">
            <v>0</v>
          </cell>
        </row>
        <row r="89">
          <cell r="L89" t="b">
            <v>0</v>
          </cell>
        </row>
        <row r="90">
          <cell r="L90" t="b">
            <v>0</v>
          </cell>
        </row>
        <row r="99">
          <cell r="L99" t="b">
            <v>1</v>
          </cell>
        </row>
        <row r="101">
          <cell r="L101" t="b">
            <v>0</v>
          </cell>
        </row>
        <row r="114">
          <cell r="L114" t="b">
            <v>1</v>
          </cell>
        </row>
        <row r="115">
          <cell r="L115" t="b">
            <v>0</v>
          </cell>
        </row>
        <row r="119">
          <cell r="L119" t="b">
            <v>0</v>
          </cell>
        </row>
        <row r="120">
          <cell r="L120" t="b">
            <v>0</v>
          </cell>
        </row>
        <row r="128">
          <cell r="L128" t="b">
            <v>0</v>
          </cell>
        </row>
        <row r="129">
          <cell r="L129" t="b">
            <v>1</v>
          </cell>
        </row>
        <row r="147">
          <cell r="L147" t="b">
            <v>1</v>
          </cell>
        </row>
        <row r="148">
          <cell r="L148" t="b">
            <v>0</v>
          </cell>
        </row>
        <row r="156">
          <cell r="L156" t="b">
            <v>1</v>
          </cell>
        </row>
        <row r="157">
          <cell r="L15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50B0-9C8E-4E60-8EE4-530BB1058E41}">
  <sheetPr>
    <tabColor rgb="FFCCFF99"/>
  </sheetPr>
  <dimension ref="A1:X65"/>
  <sheetViews>
    <sheetView tabSelected="1" view="pageBreakPreview" zoomScale="85" zoomScaleNormal="85" zoomScaleSheetLayoutView="85" workbookViewId="0">
      <selection activeCell="C62" sqref="C62"/>
    </sheetView>
  </sheetViews>
  <sheetFormatPr defaultColWidth="9.109375" defaultRowHeight="13.8" x14ac:dyDescent="0.3"/>
  <cols>
    <col min="1" max="1" width="9.109375" style="11"/>
    <col min="2" max="2" width="35" style="2" customWidth="1"/>
    <col min="3" max="3" width="16.88671875" style="2" bestFit="1" customWidth="1"/>
    <col min="4" max="4" width="1.33203125" style="2" customWidth="1"/>
    <col min="5" max="5" width="17.88671875" style="2" bestFit="1" customWidth="1"/>
    <col min="6" max="6" width="1.33203125" style="2" customWidth="1"/>
    <col min="7" max="7" width="16.88671875" style="2" bestFit="1" customWidth="1"/>
    <col min="8" max="8" width="1.33203125" style="2" customWidth="1"/>
    <col min="9" max="9" width="17.88671875" style="2" bestFit="1" customWidth="1"/>
    <col min="10" max="10" width="1.33203125" style="2" customWidth="1"/>
    <col min="11" max="11" width="8.44140625" style="2" bestFit="1" customWidth="1"/>
    <col min="12" max="15" width="13.6640625" style="2" hidden="1" customWidth="1"/>
    <col min="16" max="16" width="8.44140625" style="2" hidden="1" customWidth="1"/>
    <col min="17" max="20" width="13.6640625" style="2" hidden="1" customWidth="1"/>
    <col min="21" max="21" width="2.33203125" style="2" hidden="1" customWidth="1"/>
    <col min="22" max="22" width="9" style="2" hidden="1" customWidth="1"/>
    <col min="23" max="23" width="8.88671875" style="2" hidden="1" customWidth="1"/>
    <col min="24" max="16384" width="9.109375" style="2"/>
  </cols>
  <sheetData>
    <row r="1" spans="1:23" ht="16.2" x14ac:dyDescent="0.35">
      <c r="A1" s="1" t="s">
        <v>0</v>
      </c>
    </row>
    <row r="3" spans="1:23" ht="16.2" x14ac:dyDescent="0.35">
      <c r="A3" s="3" t="s">
        <v>1</v>
      </c>
      <c r="B3" s="4"/>
      <c r="C3" s="5"/>
      <c r="D3" s="5"/>
      <c r="E3" s="5"/>
      <c r="F3" s="5"/>
    </row>
    <row r="4" spans="1:23" s="8" customFormat="1" ht="16.2" x14ac:dyDescent="0.35">
      <c r="A4" s="3" t="s">
        <v>2</v>
      </c>
      <c r="B4" s="6"/>
      <c r="C4" s="7"/>
      <c r="D4" s="7"/>
      <c r="E4" s="7"/>
      <c r="F4" s="7"/>
      <c r="I4" s="6"/>
      <c r="J4" s="6"/>
    </row>
    <row r="5" spans="1:23" s="8" customFormat="1" ht="16.2" x14ac:dyDescent="0.35">
      <c r="A5" s="3"/>
      <c r="B5" s="6"/>
      <c r="C5" s="7"/>
      <c r="D5" s="7"/>
      <c r="E5" s="7"/>
      <c r="F5" s="7"/>
      <c r="G5" s="9"/>
      <c r="I5" s="9"/>
      <c r="J5" s="6"/>
    </row>
    <row r="6" spans="1:23" s="8" customFormat="1" ht="16.2" x14ac:dyDescent="0.35">
      <c r="A6" s="3"/>
      <c r="B6" s="6"/>
      <c r="C6" s="7"/>
      <c r="D6" s="7"/>
      <c r="E6" s="7"/>
      <c r="F6" s="7"/>
      <c r="G6" s="9"/>
      <c r="I6" s="9"/>
      <c r="J6" s="6"/>
    </row>
    <row r="7" spans="1:23" ht="16.2" x14ac:dyDescent="0.35">
      <c r="A7" s="2"/>
      <c r="B7" s="4"/>
      <c r="C7" s="9">
        <v>2018</v>
      </c>
      <c r="D7" s="5"/>
      <c r="E7" s="9">
        <v>2017</v>
      </c>
      <c r="F7" s="5"/>
      <c r="G7" s="9">
        <v>2018</v>
      </c>
      <c r="H7" s="5"/>
      <c r="I7" s="9">
        <v>2017</v>
      </c>
      <c r="J7" s="9"/>
    </row>
    <row r="8" spans="1:23" ht="16.2" x14ac:dyDescent="0.35">
      <c r="A8" s="5"/>
      <c r="B8" s="4"/>
      <c r="C8" s="9" t="s">
        <v>3</v>
      </c>
      <c r="D8" s="5"/>
      <c r="E8" s="9" t="s">
        <v>4</v>
      </c>
      <c r="F8" s="5"/>
      <c r="G8" s="9" t="s">
        <v>5</v>
      </c>
      <c r="H8" s="9"/>
      <c r="I8" s="9" t="s">
        <v>4</v>
      </c>
      <c r="J8" s="9"/>
    </row>
    <row r="9" spans="1:23" ht="16.2" x14ac:dyDescent="0.35">
      <c r="A9" s="5"/>
      <c r="B9" s="4"/>
      <c r="C9" s="9" t="s">
        <v>6</v>
      </c>
      <c r="D9" s="5"/>
      <c r="E9" s="9" t="s">
        <v>7</v>
      </c>
      <c r="F9" s="5"/>
      <c r="G9" s="9" t="s">
        <v>8</v>
      </c>
      <c r="H9" s="9"/>
      <c r="I9" s="9" t="s">
        <v>7</v>
      </c>
      <c r="J9" s="9"/>
    </row>
    <row r="10" spans="1:23" ht="16.2" x14ac:dyDescent="0.35">
      <c r="A10" s="5"/>
      <c r="B10" s="4"/>
      <c r="C10" s="9" t="s">
        <v>9</v>
      </c>
      <c r="D10" s="5"/>
      <c r="E10" s="9" t="s">
        <v>10</v>
      </c>
      <c r="F10" s="5"/>
      <c r="G10" s="9" t="s">
        <v>9</v>
      </c>
      <c r="H10" s="9"/>
      <c r="I10" s="9" t="s">
        <v>11</v>
      </c>
      <c r="J10" s="9"/>
      <c r="L10" s="10" t="s">
        <v>12</v>
      </c>
      <c r="M10" s="10" t="s">
        <v>12</v>
      </c>
      <c r="N10" s="10" t="s">
        <v>12</v>
      </c>
      <c r="O10" s="10" t="s">
        <v>12</v>
      </c>
      <c r="Q10" s="10" t="s">
        <v>12</v>
      </c>
      <c r="R10" s="10" t="s">
        <v>12</v>
      </c>
      <c r="S10" s="10" t="s">
        <v>12</v>
      </c>
      <c r="T10" s="10" t="s">
        <v>12</v>
      </c>
    </row>
    <row r="11" spans="1:23" ht="16.2" x14ac:dyDescent="0.35">
      <c r="C11" s="12" t="s">
        <v>13</v>
      </c>
      <c r="D11" s="12"/>
      <c r="E11" s="12" t="s">
        <v>13</v>
      </c>
      <c r="F11" s="5"/>
      <c r="G11" s="12" t="s">
        <v>13</v>
      </c>
      <c r="H11" s="12"/>
      <c r="I11" s="12" t="s">
        <v>13</v>
      </c>
      <c r="J11" s="12"/>
      <c r="L11" s="10" t="s">
        <v>14</v>
      </c>
      <c r="M11" s="10" t="s">
        <v>15</v>
      </c>
      <c r="N11" s="10" t="s">
        <v>16</v>
      </c>
      <c r="O11" s="10" t="s">
        <v>17</v>
      </c>
      <c r="Q11" s="10" t="s">
        <v>18</v>
      </c>
      <c r="R11" s="10" t="s">
        <v>19</v>
      </c>
      <c r="S11" s="10" t="s">
        <v>20</v>
      </c>
      <c r="T11" s="10" t="s">
        <v>21</v>
      </c>
    </row>
    <row r="12" spans="1:23" ht="16.2" x14ac:dyDescent="0.35">
      <c r="C12" s="9" t="s">
        <v>22</v>
      </c>
      <c r="D12" s="9"/>
      <c r="E12" s="9" t="s">
        <v>22</v>
      </c>
      <c r="F12" s="5"/>
      <c r="G12" s="9" t="s">
        <v>22</v>
      </c>
      <c r="H12" s="9"/>
      <c r="I12" s="9" t="s">
        <v>22</v>
      </c>
      <c r="J12" s="9"/>
    </row>
    <row r="13" spans="1:23" ht="16.2" x14ac:dyDescent="0.35">
      <c r="A13" s="5"/>
      <c r="B13" s="4"/>
      <c r="C13" s="4"/>
      <c r="D13" s="4"/>
      <c r="E13" s="4"/>
      <c r="F13" s="4"/>
      <c r="G13" s="4"/>
      <c r="H13" s="4"/>
      <c r="I13" s="4"/>
      <c r="J13" s="4"/>
    </row>
    <row r="14" spans="1:23" ht="15.75" customHeight="1" x14ac:dyDescent="0.35">
      <c r="A14" s="5" t="s">
        <v>23</v>
      </c>
      <c r="B14" s="13"/>
      <c r="C14" s="14">
        <v>403179</v>
      </c>
      <c r="D14" s="14"/>
      <c r="E14" s="14">
        <v>364773</v>
      </c>
      <c r="F14" s="14"/>
      <c r="G14" s="14">
        <v>1653407</v>
      </c>
      <c r="H14" s="14"/>
      <c r="I14" s="14">
        <v>1550954</v>
      </c>
      <c r="J14" s="13"/>
      <c r="K14" s="15"/>
      <c r="L14" s="15"/>
      <c r="M14" s="15">
        <v>1250228</v>
      </c>
      <c r="N14" s="15">
        <v>819247</v>
      </c>
      <c r="O14" s="15">
        <v>430479</v>
      </c>
      <c r="P14" s="15"/>
      <c r="Q14" s="15">
        <v>1550954</v>
      </c>
      <c r="R14" s="15">
        <v>1186181</v>
      </c>
      <c r="S14" s="15">
        <v>809354</v>
      </c>
      <c r="T14" s="13">
        <v>429222</v>
      </c>
      <c r="U14" s="15"/>
      <c r="V14" s="15">
        <f>G14-I14</f>
        <v>102453</v>
      </c>
      <c r="W14" s="16">
        <f>V14/I14</f>
        <v>6.6058052011858506E-2</v>
      </c>
    </row>
    <row r="15" spans="1:23" ht="16.2" x14ac:dyDescent="0.35">
      <c r="A15" s="5" t="s">
        <v>24</v>
      </c>
      <c r="B15" s="4"/>
      <c r="C15" s="14">
        <v>-357203</v>
      </c>
      <c r="D15" s="13"/>
      <c r="E15" s="14">
        <v>-328404</v>
      </c>
      <c r="F15" s="14"/>
      <c r="G15" s="14">
        <v>-1485876</v>
      </c>
      <c r="H15" s="14"/>
      <c r="I15" s="14">
        <v>-1404085</v>
      </c>
      <c r="J15" s="13"/>
      <c r="K15" s="15"/>
      <c r="L15" s="15"/>
      <c r="M15" s="15">
        <v>-1128673</v>
      </c>
      <c r="N15" s="15">
        <v>-740329</v>
      </c>
      <c r="O15" s="15">
        <v>-390785</v>
      </c>
      <c r="P15" s="15"/>
      <c r="Q15" s="15">
        <v>-1404085</v>
      </c>
      <c r="R15" s="15">
        <f>-1075681</f>
        <v>-1075681</v>
      </c>
      <c r="S15" s="15">
        <v>-734135</v>
      </c>
      <c r="T15" s="13">
        <v>-390219</v>
      </c>
      <c r="U15" s="15"/>
    </row>
    <row r="16" spans="1:23" ht="16.2" x14ac:dyDescent="0.35">
      <c r="A16" s="2"/>
      <c r="B16" s="4"/>
      <c r="C16" s="17"/>
      <c r="D16" s="13"/>
      <c r="E16" s="17"/>
      <c r="F16" s="13"/>
      <c r="G16" s="17"/>
      <c r="H16" s="13"/>
      <c r="I16" s="17"/>
      <c r="J16" s="13"/>
      <c r="K16" s="15"/>
      <c r="L16" s="18"/>
      <c r="M16" s="18"/>
      <c r="N16" s="18"/>
      <c r="O16" s="18"/>
      <c r="P16" s="15"/>
      <c r="Q16" s="18"/>
      <c r="R16" s="18"/>
      <c r="S16" s="17"/>
      <c r="T16" s="17"/>
      <c r="U16" s="15"/>
    </row>
    <row r="17" spans="1:23" ht="16.2" x14ac:dyDescent="0.35">
      <c r="A17" s="5" t="s">
        <v>25</v>
      </c>
      <c r="B17" s="4"/>
      <c r="C17" s="14">
        <v>45976</v>
      </c>
      <c r="D17" s="14"/>
      <c r="E17" s="14">
        <v>36369</v>
      </c>
      <c r="F17" s="14"/>
      <c r="G17" s="14">
        <v>167531</v>
      </c>
      <c r="H17" s="13"/>
      <c r="I17" s="14">
        <v>146869</v>
      </c>
      <c r="J17" s="13"/>
      <c r="K17" s="19"/>
      <c r="L17" s="20">
        <f>SUM(L14:L16)</f>
        <v>0</v>
      </c>
      <c r="M17" s="20">
        <f>SUM(M14:M16)</f>
        <v>121555</v>
      </c>
      <c r="N17" s="20">
        <f>SUM(N14:N16)</f>
        <v>78918</v>
      </c>
      <c r="O17" s="20">
        <f>SUM(O14:O16)</f>
        <v>39694</v>
      </c>
      <c r="P17" s="19"/>
      <c r="Q17" s="20">
        <f>SUM(Q14:Q16)</f>
        <v>146869</v>
      </c>
      <c r="R17" s="20">
        <f>SUM(R14:R16)</f>
        <v>110500</v>
      </c>
      <c r="S17" s="20">
        <f>SUM(S14:S16)</f>
        <v>75219</v>
      </c>
      <c r="T17" s="20">
        <f>SUM(T14:T16)</f>
        <v>39003</v>
      </c>
      <c r="U17" s="19"/>
      <c r="V17" s="16">
        <f>G17/G14</f>
        <v>0.10132471920101947</v>
      </c>
      <c r="W17" s="16">
        <f>I17/I14</f>
        <v>9.4695909743293477E-2</v>
      </c>
    </row>
    <row r="18" spans="1:23" ht="16.2" x14ac:dyDescent="0.35">
      <c r="A18" s="5"/>
      <c r="B18" s="4"/>
      <c r="C18" s="21"/>
      <c r="D18" s="21"/>
      <c r="E18" s="21"/>
      <c r="F18" s="13"/>
      <c r="G18" s="21"/>
      <c r="H18" s="21"/>
      <c r="I18" s="21"/>
      <c r="J18" s="21"/>
      <c r="K18" s="15"/>
      <c r="L18" s="15"/>
      <c r="M18" s="15"/>
      <c r="N18" s="15"/>
      <c r="O18" s="15"/>
      <c r="P18" s="15"/>
      <c r="Q18" s="15"/>
      <c r="R18" s="15"/>
      <c r="S18" s="15"/>
      <c r="T18" s="21"/>
      <c r="U18" s="15"/>
    </row>
    <row r="19" spans="1:23" ht="16.2" x14ac:dyDescent="0.35">
      <c r="A19" s="5" t="s">
        <v>26</v>
      </c>
      <c r="B19" s="13"/>
      <c r="C19" s="14">
        <v>1087</v>
      </c>
      <c r="D19" s="14"/>
      <c r="E19" s="14">
        <v>1467</v>
      </c>
      <c r="F19" s="14"/>
      <c r="G19" s="14">
        <v>7492</v>
      </c>
      <c r="H19" s="14"/>
      <c r="I19" s="14">
        <v>4652</v>
      </c>
      <c r="J19" s="13"/>
      <c r="K19" s="15"/>
      <c r="L19" s="15"/>
      <c r="M19" s="15">
        <v>6405</v>
      </c>
      <c r="N19" s="15">
        <v>2509</v>
      </c>
      <c r="O19" s="15">
        <v>752</v>
      </c>
      <c r="P19" s="15"/>
      <c r="Q19" s="15">
        <v>4652</v>
      </c>
      <c r="R19" s="15">
        <v>3185</v>
      </c>
      <c r="S19" s="15">
        <v>2360</v>
      </c>
      <c r="T19" s="13">
        <v>1111</v>
      </c>
      <c r="U19" s="15"/>
      <c r="V19" s="15">
        <f t="shared" ref="V19:V24" si="0">G19-I19</f>
        <v>2840</v>
      </c>
      <c r="W19" s="16">
        <f>V19/I19</f>
        <v>0.61049011177987966</v>
      </c>
    </row>
    <row r="20" spans="1:23" ht="16.2" x14ac:dyDescent="0.35">
      <c r="A20" s="5" t="s">
        <v>27</v>
      </c>
      <c r="B20" s="4"/>
      <c r="C20" s="14">
        <v>-4501</v>
      </c>
      <c r="D20" s="14"/>
      <c r="E20" s="14">
        <v>-2382</v>
      </c>
      <c r="F20" s="14"/>
      <c r="G20" s="14">
        <v>-16806</v>
      </c>
      <c r="H20" s="14"/>
      <c r="I20" s="14">
        <v>-13487</v>
      </c>
      <c r="J20" s="13"/>
      <c r="K20" s="15"/>
      <c r="L20" s="15"/>
      <c r="M20" s="15">
        <v>-12305</v>
      </c>
      <c r="N20" s="15">
        <v>-7615</v>
      </c>
      <c r="O20" s="15">
        <v>-4036</v>
      </c>
      <c r="P20" s="15"/>
      <c r="Q20" s="15">
        <f>-15069+1582</f>
        <v>-13487</v>
      </c>
      <c r="R20" s="15">
        <f>-11855+750</f>
        <v>-11105</v>
      </c>
      <c r="S20" s="15">
        <f>-8043-600</f>
        <v>-8643</v>
      </c>
      <c r="T20" s="13">
        <f>-4421-300</f>
        <v>-4721</v>
      </c>
      <c r="U20" s="15"/>
      <c r="V20" s="15">
        <f t="shared" si="0"/>
        <v>-3319</v>
      </c>
      <c r="W20" s="16">
        <f>V20/I20</f>
        <v>0.24608882627715578</v>
      </c>
    </row>
    <row r="21" spans="1:23" ht="16.2" x14ac:dyDescent="0.35">
      <c r="A21" s="5" t="s">
        <v>28</v>
      </c>
      <c r="B21" s="13"/>
      <c r="C21" s="14">
        <v>-35895</v>
      </c>
      <c r="D21" s="14"/>
      <c r="E21" s="14">
        <v>-28822</v>
      </c>
      <c r="F21" s="14"/>
      <c r="G21" s="14">
        <v>-117920</v>
      </c>
      <c r="H21" s="14"/>
      <c r="I21" s="14">
        <v>-104087</v>
      </c>
      <c r="J21" s="13"/>
      <c r="K21" s="15"/>
      <c r="L21" s="15"/>
      <c r="M21" s="15">
        <v>-82025</v>
      </c>
      <c r="N21" s="15">
        <v>-53027</v>
      </c>
      <c r="O21" s="15">
        <v>-26269</v>
      </c>
      <c r="P21" s="15"/>
      <c r="Q21" s="15">
        <f>-100709-1796-1582</f>
        <v>-104087</v>
      </c>
      <c r="R21" s="15">
        <f>-74515-750</f>
        <v>-75265</v>
      </c>
      <c r="S21" s="15">
        <f>-50061+600</f>
        <v>-49461</v>
      </c>
      <c r="T21" s="13">
        <f>-26024+300</f>
        <v>-25724</v>
      </c>
      <c r="U21" s="15"/>
      <c r="V21" s="15">
        <f t="shared" si="0"/>
        <v>-13833</v>
      </c>
      <c r="W21" s="16">
        <f>V21/I21</f>
        <v>0.13289844072746837</v>
      </c>
    </row>
    <row r="22" spans="1:23" ht="16.2" x14ac:dyDescent="0.35">
      <c r="A22" s="5" t="s">
        <v>29</v>
      </c>
      <c r="B22" s="4"/>
      <c r="C22" s="14">
        <v>-777</v>
      </c>
      <c r="D22" s="13"/>
      <c r="E22" s="13">
        <v>0</v>
      </c>
      <c r="F22" s="13"/>
      <c r="G22" s="14">
        <v>-1322</v>
      </c>
      <c r="H22" s="13"/>
      <c r="I22" s="13">
        <v>0</v>
      </c>
      <c r="J22" s="13"/>
      <c r="K22" s="15"/>
      <c r="L22" s="15"/>
      <c r="M22" s="15">
        <v>-545</v>
      </c>
      <c r="N22" s="15">
        <v>-1011</v>
      </c>
      <c r="O22" s="15">
        <v>0</v>
      </c>
      <c r="P22" s="15"/>
      <c r="Q22" s="15">
        <f>-1796+1796</f>
        <v>0</v>
      </c>
      <c r="R22" s="15">
        <v>0</v>
      </c>
      <c r="S22" s="15">
        <v>0</v>
      </c>
      <c r="T22" s="13">
        <v>0</v>
      </c>
      <c r="U22" s="15"/>
      <c r="V22" s="15">
        <f t="shared" si="0"/>
        <v>-1322</v>
      </c>
      <c r="W22" s="16" t="e">
        <f>V22/I22</f>
        <v>#DIV/0!</v>
      </c>
    </row>
    <row r="23" spans="1:23" ht="16.2" x14ac:dyDescent="0.35">
      <c r="A23" s="5" t="s">
        <v>30</v>
      </c>
      <c r="B23" s="4"/>
      <c r="C23" s="14">
        <v>-1654</v>
      </c>
      <c r="D23" s="13"/>
      <c r="E23" s="14">
        <v>-1719</v>
      </c>
      <c r="F23" s="14"/>
      <c r="G23" s="14">
        <v>-6931</v>
      </c>
      <c r="H23" s="14"/>
      <c r="I23" s="14">
        <v>-5930</v>
      </c>
      <c r="J23" s="13"/>
      <c r="K23" s="15"/>
      <c r="L23" s="15"/>
      <c r="M23" s="15">
        <v>-5277</v>
      </c>
      <c r="N23" s="15">
        <v>-3548</v>
      </c>
      <c r="O23" s="15">
        <v>-1857</v>
      </c>
      <c r="P23" s="15"/>
      <c r="Q23" s="15">
        <v>-5930</v>
      </c>
      <c r="R23" s="15">
        <v>-4211</v>
      </c>
      <c r="S23" s="15">
        <v>-2734</v>
      </c>
      <c r="T23" s="13">
        <v>-1307</v>
      </c>
      <c r="U23" s="15"/>
      <c r="V23" s="15">
        <f t="shared" si="0"/>
        <v>-1001</v>
      </c>
      <c r="W23" s="16">
        <f>V23/I23</f>
        <v>0.1688026981450253</v>
      </c>
    </row>
    <row r="24" spans="1:23" ht="16.2" x14ac:dyDescent="0.35">
      <c r="A24" s="5" t="s">
        <v>31</v>
      </c>
      <c r="B24" s="4"/>
      <c r="C24" s="13">
        <v>0</v>
      </c>
      <c r="D24" s="13"/>
      <c r="E24" s="13">
        <v>0</v>
      </c>
      <c r="F24" s="13"/>
      <c r="G24" s="13">
        <v>0</v>
      </c>
      <c r="H24" s="13"/>
      <c r="I24" s="13">
        <v>0</v>
      </c>
      <c r="J24" s="13"/>
      <c r="K24" s="15"/>
      <c r="L24" s="15"/>
      <c r="M24" s="15">
        <v>0</v>
      </c>
      <c r="N24" s="15">
        <v>0</v>
      </c>
      <c r="O24" s="15">
        <v>0</v>
      </c>
      <c r="P24" s="15"/>
      <c r="Q24" s="15"/>
      <c r="R24" s="15">
        <v>0</v>
      </c>
      <c r="S24" s="15">
        <v>0</v>
      </c>
      <c r="T24" s="13">
        <v>0</v>
      </c>
      <c r="U24" s="15"/>
      <c r="V24" s="15">
        <f t="shared" si="0"/>
        <v>0</v>
      </c>
      <c r="W24" s="16"/>
    </row>
    <row r="25" spans="1:23" ht="16.2" x14ac:dyDescent="0.35">
      <c r="A25" s="5"/>
      <c r="B25" s="22"/>
      <c r="C25" s="17"/>
      <c r="D25" s="13"/>
      <c r="E25" s="17"/>
      <c r="F25" s="13"/>
      <c r="G25" s="17"/>
      <c r="H25" s="13"/>
      <c r="I25" s="17"/>
      <c r="J25" s="13"/>
      <c r="K25" s="15"/>
      <c r="L25" s="18"/>
      <c r="M25" s="18"/>
      <c r="N25" s="18"/>
      <c r="O25" s="18"/>
      <c r="P25" s="15"/>
      <c r="Q25" s="18"/>
      <c r="R25" s="18"/>
      <c r="S25" s="17"/>
      <c r="T25" s="17"/>
      <c r="U25" s="15"/>
    </row>
    <row r="26" spans="1:23" ht="16.2" x14ac:dyDescent="0.35">
      <c r="A26" s="5" t="s">
        <v>32</v>
      </c>
      <c r="B26" s="13"/>
      <c r="C26" s="14">
        <v>4236</v>
      </c>
      <c r="D26" s="14"/>
      <c r="E26" s="14">
        <v>4913</v>
      </c>
      <c r="F26" s="14"/>
      <c r="G26" s="14">
        <v>32044</v>
      </c>
      <c r="H26" s="14"/>
      <c r="I26" s="14">
        <v>28017</v>
      </c>
      <c r="J26" s="13"/>
      <c r="K26" s="15"/>
      <c r="L26" s="20">
        <f>SUM(L17:L25)</f>
        <v>0</v>
      </c>
      <c r="M26" s="20">
        <f>SUM(M17:M25)</f>
        <v>27808</v>
      </c>
      <c r="N26" s="20">
        <f>SUM(N17:N25)</f>
        <v>16226</v>
      </c>
      <c r="O26" s="20">
        <f>SUM(O17:O25)</f>
        <v>8284</v>
      </c>
      <c r="P26" s="15"/>
      <c r="Q26" s="20">
        <f>SUM(Q17:Q25)</f>
        <v>28017</v>
      </c>
      <c r="R26" s="20">
        <f>SUM(R17:R25)</f>
        <v>23104</v>
      </c>
      <c r="S26" s="20">
        <f>SUM(S17:S25)</f>
        <v>16741</v>
      </c>
      <c r="T26" s="20">
        <f>SUM(T17:T25)</f>
        <v>8362</v>
      </c>
      <c r="U26" s="15"/>
      <c r="V26" s="15">
        <f>G26-I26</f>
        <v>4027</v>
      </c>
      <c r="W26" s="16">
        <f>V26/I26</f>
        <v>0.14373416140200593</v>
      </c>
    </row>
    <row r="27" spans="1:23" ht="16.2" x14ac:dyDescent="0.35">
      <c r="A27" s="4"/>
      <c r="B27" s="4"/>
      <c r="C27" s="13"/>
      <c r="D27" s="13"/>
      <c r="E27" s="13"/>
      <c r="F27" s="13"/>
      <c r="G27" s="13"/>
      <c r="H27" s="13"/>
      <c r="I27" s="13"/>
      <c r="J27" s="13"/>
      <c r="K27" s="15"/>
      <c r="L27" s="15"/>
      <c r="M27" s="15"/>
      <c r="N27" s="15"/>
      <c r="O27" s="15"/>
      <c r="P27" s="15"/>
      <c r="Q27" s="15"/>
      <c r="R27" s="15"/>
      <c r="S27" s="15"/>
      <c r="T27" s="13"/>
      <c r="U27" s="15"/>
    </row>
    <row r="28" spans="1:23" ht="16.2" x14ac:dyDescent="0.35">
      <c r="A28" s="5" t="s">
        <v>33</v>
      </c>
      <c r="B28" s="4"/>
      <c r="C28" s="14">
        <v>-1770</v>
      </c>
      <c r="D28" s="14"/>
      <c r="E28" s="14">
        <v>-530</v>
      </c>
      <c r="F28" s="14"/>
      <c r="G28" s="14">
        <v>-9280</v>
      </c>
      <c r="H28" s="14"/>
      <c r="I28" s="14">
        <v>-6480</v>
      </c>
      <c r="J28" s="13"/>
      <c r="K28" s="15"/>
      <c r="L28" s="15"/>
      <c r="M28" s="15">
        <v>-7510</v>
      </c>
      <c r="N28" s="15">
        <v>-4276</v>
      </c>
      <c r="O28" s="15">
        <v>-2397</v>
      </c>
      <c r="P28" s="15"/>
      <c r="Q28" s="15">
        <v>-6480</v>
      </c>
      <c r="R28" s="15">
        <v>-5950</v>
      </c>
      <c r="S28" s="15">
        <v>-4273</v>
      </c>
      <c r="T28" s="13">
        <v>-2043</v>
      </c>
      <c r="U28" s="15"/>
      <c r="V28" s="15">
        <f>G28-I28</f>
        <v>-2800</v>
      </c>
      <c r="W28" s="16">
        <f>V28/I28</f>
        <v>0.43209876543209874</v>
      </c>
    </row>
    <row r="29" spans="1:23" ht="16.2" x14ac:dyDescent="0.35">
      <c r="A29" s="2"/>
      <c r="B29" s="4"/>
      <c r="C29" s="17"/>
      <c r="D29" s="13"/>
      <c r="E29" s="17"/>
      <c r="F29" s="13"/>
      <c r="G29" s="17"/>
      <c r="H29" s="13"/>
      <c r="I29" s="17"/>
      <c r="J29" s="13"/>
      <c r="K29" s="15"/>
      <c r="L29" s="18"/>
      <c r="M29" s="18"/>
      <c r="N29" s="18"/>
      <c r="O29" s="18"/>
      <c r="P29" s="15"/>
      <c r="Q29" s="18"/>
      <c r="R29" s="18"/>
      <c r="S29" s="17"/>
      <c r="T29" s="17"/>
      <c r="U29" s="15"/>
    </row>
    <row r="30" spans="1:23" ht="16.2" x14ac:dyDescent="0.35">
      <c r="A30" s="5" t="s">
        <v>34</v>
      </c>
      <c r="B30" s="4"/>
      <c r="C30" s="14">
        <v>2466</v>
      </c>
      <c r="D30" s="14"/>
      <c r="E30" s="14">
        <v>4383</v>
      </c>
      <c r="F30" s="14"/>
      <c r="G30" s="14">
        <v>22764</v>
      </c>
      <c r="H30" s="14"/>
      <c r="I30" s="14">
        <v>21537</v>
      </c>
      <c r="J30" s="13"/>
      <c r="K30" s="15"/>
      <c r="L30" s="20">
        <f>SUM(L26:L29)</f>
        <v>0</v>
      </c>
      <c r="M30" s="20">
        <f>SUM(M26:M29)</f>
        <v>20298</v>
      </c>
      <c r="N30" s="20">
        <f>SUM(N26:N29)</f>
        <v>11950</v>
      </c>
      <c r="O30" s="20">
        <f>SUM(O26:O29)</f>
        <v>5887</v>
      </c>
      <c r="P30" s="15"/>
      <c r="Q30" s="20">
        <f>SUM(Q26:Q29)</f>
        <v>21537</v>
      </c>
      <c r="R30" s="20">
        <f>SUM(R26:R29)</f>
        <v>17154</v>
      </c>
      <c r="S30" s="20">
        <f>SUM(S26:S29)</f>
        <v>12468</v>
      </c>
      <c r="T30" s="20">
        <f>SUM(T26:T29)</f>
        <v>6319</v>
      </c>
      <c r="U30" s="20"/>
      <c r="V30" s="15">
        <f>G30-I30</f>
        <v>1227</v>
      </c>
      <c r="W30" s="16">
        <f>V30/I30</f>
        <v>5.6971723081209083E-2</v>
      </c>
    </row>
    <row r="31" spans="1:23" ht="16.2" x14ac:dyDescent="0.35">
      <c r="A31" s="5" t="s">
        <v>35</v>
      </c>
      <c r="B31" s="4"/>
      <c r="C31" s="13"/>
      <c r="D31" s="13"/>
      <c r="E31" s="13"/>
      <c r="F31" s="13"/>
      <c r="G31" s="13"/>
      <c r="H31" s="13"/>
      <c r="I31" s="13"/>
      <c r="J31" s="13"/>
      <c r="K31" s="15"/>
      <c r="L31" s="15"/>
      <c r="M31" s="15"/>
      <c r="N31" s="15"/>
      <c r="O31" s="15"/>
      <c r="P31" s="15"/>
      <c r="Q31" s="15"/>
      <c r="R31" s="15"/>
      <c r="S31" s="15"/>
      <c r="T31" s="13"/>
      <c r="U31" s="15"/>
    </row>
    <row r="32" spans="1:23" ht="16.2" x14ac:dyDescent="0.35">
      <c r="A32" s="5"/>
      <c r="B32" s="4"/>
      <c r="C32" s="13"/>
      <c r="D32" s="13"/>
      <c r="E32" s="13"/>
      <c r="F32" s="13"/>
      <c r="G32" s="13"/>
      <c r="H32" s="13"/>
      <c r="I32" s="13"/>
      <c r="J32" s="13"/>
      <c r="K32" s="15"/>
      <c r="L32" s="15"/>
      <c r="M32" s="15"/>
      <c r="N32" s="15"/>
      <c r="O32" s="15"/>
      <c r="P32" s="15"/>
      <c r="Q32" s="15"/>
      <c r="R32" s="15"/>
      <c r="S32" s="15"/>
      <c r="T32" s="13"/>
      <c r="U32" s="15"/>
    </row>
    <row r="33" spans="1:21" ht="16.2" x14ac:dyDescent="0.35">
      <c r="A33" s="5" t="s">
        <v>36</v>
      </c>
      <c r="B33" s="23"/>
      <c r="C33" s="24"/>
      <c r="D33" s="23"/>
      <c r="E33" s="24"/>
      <c r="F33" s="23"/>
      <c r="G33" s="23"/>
      <c r="H33" s="23"/>
      <c r="I33" s="13"/>
      <c r="J33" s="13"/>
      <c r="K33" s="15"/>
      <c r="L33" s="15"/>
      <c r="M33" s="15"/>
      <c r="N33" s="15"/>
      <c r="O33" s="15"/>
      <c r="P33" s="15"/>
      <c r="Q33" s="15"/>
      <c r="R33" s="15"/>
      <c r="S33" s="15"/>
      <c r="T33" s="13"/>
      <c r="U33" s="15"/>
    </row>
    <row r="34" spans="1:21" ht="15.6" customHeight="1" x14ac:dyDescent="0.35">
      <c r="A34" s="5" t="s">
        <v>37</v>
      </c>
      <c r="B34" s="5"/>
      <c r="C34" s="24"/>
      <c r="D34" s="23"/>
      <c r="E34" s="24"/>
      <c r="F34" s="23"/>
      <c r="G34" s="23"/>
      <c r="H34" s="23"/>
      <c r="I34" s="13"/>
      <c r="J34" s="13"/>
      <c r="K34" s="15"/>
      <c r="L34" s="15"/>
      <c r="M34" s="15"/>
      <c r="N34" s="15"/>
      <c r="O34" s="15"/>
      <c r="P34" s="15"/>
      <c r="Q34" s="15"/>
      <c r="R34" s="15"/>
      <c r="S34" s="15"/>
      <c r="T34" s="13"/>
      <c r="U34" s="15"/>
    </row>
    <row r="35" spans="1:21" ht="16.2" customHeight="1" x14ac:dyDescent="0.35">
      <c r="A35" s="5" t="s">
        <v>38</v>
      </c>
      <c r="B35" s="5"/>
      <c r="C35" s="24"/>
      <c r="D35" s="23"/>
      <c r="E35" s="24"/>
      <c r="F35" s="23"/>
      <c r="G35" s="23"/>
      <c r="H35" s="23"/>
      <c r="I35" s="13"/>
      <c r="J35" s="13"/>
      <c r="K35" s="15"/>
      <c r="L35" s="15"/>
      <c r="M35" s="15"/>
      <c r="N35" s="15"/>
      <c r="O35" s="15"/>
      <c r="P35" s="15"/>
      <c r="Q35" s="15"/>
      <c r="R35" s="15"/>
      <c r="S35" s="15"/>
      <c r="T35" s="13"/>
      <c r="U35" s="15"/>
    </row>
    <row r="36" spans="1:21" ht="15" customHeight="1" x14ac:dyDescent="0.35">
      <c r="A36" s="4" t="s">
        <v>39</v>
      </c>
      <c r="B36" s="4"/>
      <c r="K36" s="15"/>
      <c r="L36" s="15"/>
      <c r="M36" s="15"/>
      <c r="N36" s="15"/>
      <c r="O36" s="15"/>
      <c r="P36" s="15"/>
      <c r="Q36" s="15"/>
      <c r="R36" s="15"/>
      <c r="S36" s="15"/>
      <c r="U36" s="15"/>
    </row>
    <row r="37" spans="1:21" ht="16.2" x14ac:dyDescent="0.35">
      <c r="A37" s="4" t="s">
        <v>40</v>
      </c>
      <c r="B37" s="4"/>
      <c r="C37" s="13">
        <v>0</v>
      </c>
      <c r="D37" s="23"/>
      <c r="E37" s="14">
        <v>816.27846</v>
      </c>
      <c r="F37" s="23"/>
      <c r="G37" s="13">
        <v>0</v>
      </c>
      <c r="H37" s="25"/>
      <c r="I37" s="14">
        <v>1258</v>
      </c>
      <c r="J37" s="13"/>
      <c r="K37" s="15"/>
      <c r="L37" s="15"/>
      <c r="M37" s="15">
        <v>0</v>
      </c>
      <c r="N37" s="15">
        <v>0</v>
      </c>
      <c r="O37" s="15">
        <v>0</v>
      </c>
      <c r="P37" s="15"/>
      <c r="Q37" s="15">
        <v>1258</v>
      </c>
      <c r="R37" s="15">
        <v>441.72153999999995</v>
      </c>
      <c r="S37" s="15">
        <v>276.58103999999992</v>
      </c>
      <c r="T37" s="13">
        <v>394.40399999999988</v>
      </c>
      <c r="U37" s="15"/>
    </row>
    <row r="38" spans="1:21" ht="16.2" x14ac:dyDescent="0.35">
      <c r="A38" s="4" t="s">
        <v>41</v>
      </c>
      <c r="B38" s="4"/>
      <c r="C38" s="13"/>
      <c r="D38" s="23"/>
      <c r="E38" s="13"/>
      <c r="F38" s="23"/>
      <c r="G38" s="25"/>
      <c r="H38" s="25"/>
      <c r="I38" s="13"/>
      <c r="J38" s="13"/>
      <c r="K38" s="15"/>
      <c r="L38" s="15"/>
      <c r="M38" s="15"/>
      <c r="N38" s="15"/>
      <c r="O38" s="15"/>
      <c r="P38" s="15"/>
      <c r="Q38" s="15"/>
      <c r="R38" s="15"/>
      <c r="S38" s="15"/>
      <c r="T38" s="13"/>
      <c r="U38" s="15"/>
    </row>
    <row r="39" spans="1:21" ht="16.2" x14ac:dyDescent="0.35">
      <c r="A39" s="4" t="s">
        <v>42</v>
      </c>
      <c r="B39" s="4"/>
      <c r="C39" s="13">
        <v>0</v>
      </c>
      <c r="D39" s="23"/>
      <c r="E39" s="14">
        <v>-1095</v>
      </c>
      <c r="F39" s="23"/>
      <c r="G39" s="13">
        <v>0</v>
      </c>
      <c r="H39" s="25"/>
      <c r="I39" s="14">
        <v>-1095</v>
      </c>
      <c r="J39" s="13"/>
      <c r="K39" s="15"/>
      <c r="L39" s="15"/>
      <c r="M39" s="15">
        <v>0</v>
      </c>
      <c r="N39" s="15">
        <v>0</v>
      </c>
      <c r="O39" s="15">
        <v>0</v>
      </c>
      <c r="P39" s="15"/>
      <c r="Q39" s="15">
        <v>-1095</v>
      </c>
      <c r="R39" s="15"/>
      <c r="S39" s="15"/>
      <c r="T39" s="13"/>
      <c r="U39" s="15"/>
    </row>
    <row r="40" spans="1:21" ht="16.2" x14ac:dyDescent="0.35">
      <c r="A40" s="26" t="s">
        <v>39</v>
      </c>
      <c r="B40" s="4"/>
      <c r="C40" s="13"/>
      <c r="D40" s="23"/>
      <c r="E40" s="13"/>
      <c r="F40" s="23"/>
      <c r="G40" s="25"/>
      <c r="H40" s="25"/>
      <c r="I40" s="13"/>
      <c r="J40" s="13"/>
      <c r="K40" s="15"/>
      <c r="L40" s="15"/>
      <c r="M40" s="15"/>
      <c r="N40" s="15"/>
      <c r="O40" s="15"/>
      <c r="P40" s="15"/>
      <c r="Q40" s="15"/>
      <c r="R40" s="15"/>
      <c r="S40" s="15"/>
      <c r="T40" s="13"/>
      <c r="U40" s="15"/>
    </row>
    <row r="41" spans="1:21" ht="16.2" x14ac:dyDescent="0.35">
      <c r="A41" s="26" t="s">
        <v>43</v>
      </c>
      <c r="B41" s="4"/>
      <c r="C41" s="14">
        <v>-474</v>
      </c>
      <c r="D41" s="23"/>
      <c r="E41" s="13">
        <v>0</v>
      </c>
      <c r="F41" s="23"/>
      <c r="G41" s="25">
        <v>-898</v>
      </c>
      <c r="H41" s="25"/>
      <c r="I41" s="14">
        <v>0</v>
      </c>
      <c r="J41" s="13"/>
      <c r="K41" s="15"/>
      <c r="L41" s="15"/>
      <c r="M41" s="15">
        <v>-424</v>
      </c>
      <c r="N41" s="15">
        <v>-603</v>
      </c>
      <c r="O41" s="15">
        <v>-47.773569999999829</v>
      </c>
      <c r="P41" s="15"/>
      <c r="Q41" s="15"/>
      <c r="R41" s="15"/>
      <c r="S41" s="15"/>
      <c r="T41" s="13"/>
      <c r="U41" s="15"/>
    </row>
    <row r="42" spans="1:21" ht="16.2" x14ac:dyDescent="0.35">
      <c r="A42" s="26" t="s">
        <v>44</v>
      </c>
      <c r="B42" s="4"/>
      <c r="C42" s="13">
        <v>0</v>
      </c>
      <c r="D42" s="23"/>
      <c r="E42" s="13">
        <v>0</v>
      </c>
      <c r="F42" s="23"/>
      <c r="G42" s="25">
        <v>188</v>
      </c>
      <c r="H42" s="25"/>
      <c r="I42" s="14">
        <v>0</v>
      </c>
      <c r="J42" s="13"/>
      <c r="K42" s="15"/>
      <c r="L42" s="15"/>
      <c r="M42" s="15">
        <v>188</v>
      </c>
      <c r="N42" s="15">
        <v>188</v>
      </c>
      <c r="O42" s="15"/>
      <c r="P42" s="15"/>
      <c r="Q42" s="15"/>
      <c r="R42" s="15"/>
      <c r="S42" s="15"/>
      <c r="T42" s="13"/>
      <c r="U42" s="15"/>
    </row>
    <row r="43" spans="1:21" s="27" customFormat="1" ht="16.2" x14ac:dyDescent="0.35">
      <c r="A43" s="4" t="s">
        <v>45</v>
      </c>
      <c r="C43" s="25">
        <v>114</v>
      </c>
      <c r="D43" s="28"/>
      <c r="E43" s="13">
        <v>0</v>
      </c>
      <c r="F43" s="28"/>
      <c r="G43" s="25">
        <v>114</v>
      </c>
      <c r="H43" s="13"/>
      <c r="I43" s="14">
        <v>0</v>
      </c>
      <c r="J43" s="13"/>
      <c r="L43" s="27">
        <v>0</v>
      </c>
      <c r="M43" s="27">
        <v>0</v>
      </c>
      <c r="N43" s="27">
        <v>0</v>
      </c>
      <c r="O43" s="27">
        <v>0</v>
      </c>
      <c r="Q43" s="27">
        <v>0</v>
      </c>
      <c r="R43" s="27">
        <v>0</v>
      </c>
      <c r="S43" s="27">
        <v>0</v>
      </c>
      <c r="T43" s="13">
        <v>0</v>
      </c>
    </row>
    <row r="44" spans="1:21" ht="16.2" x14ac:dyDescent="0.35">
      <c r="A44" s="4"/>
      <c r="C44" s="24"/>
      <c r="D44" s="23"/>
      <c r="E44" s="13"/>
      <c r="F44" s="23"/>
      <c r="G44" s="23"/>
      <c r="H44" s="23"/>
      <c r="I44" s="23"/>
      <c r="J44" s="23"/>
      <c r="K44" s="15"/>
      <c r="L44" s="18"/>
      <c r="M44" s="18"/>
      <c r="N44" s="18"/>
      <c r="O44" s="18"/>
      <c r="P44" s="15"/>
      <c r="Q44" s="18"/>
      <c r="R44" s="18"/>
      <c r="S44" s="18"/>
      <c r="T44" s="24"/>
      <c r="U44" s="15"/>
    </row>
    <row r="45" spans="1:21" ht="16.2" x14ac:dyDescent="0.35">
      <c r="A45" s="2"/>
      <c r="C45" s="29"/>
      <c r="D45" s="25"/>
      <c r="E45" s="29"/>
      <c r="F45" s="25"/>
      <c r="G45" s="29"/>
      <c r="I45" s="29"/>
      <c r="J45" s="25"/>
      <c r="K45" s="15"/>
      <c r="L45" s="15"/>
      <c r="M45" s="15"/>
      <c r="N45" s="15"/>
      <c r="O45" s="15"/>
      <c r="P45" s="15"/>
      <c r="Q45" s="15"/>
      <c r="R45" s="15"/>
      <c r="S45" s="15"/>
      <c r="T45" s="29"/>
      <c r="U45" s="15"/>
    </row>
    <row r="46" spans="1:21" ht="16.8" thickBot="1" x14ac:dyDescent="0.4">
      <c r="A46" s="5" t="s">
        <v>46</v>
      </c>
      <c r="B46" s="23"/>
      <c r="C46" s="30">
        <v>2106</v>
      </c>
      <c r="D46" s="14"/>
      <c r="E46" s="30">
        <v>4104.2784599999995</v>
      </c>
      <c r="F46" s="14"/>
      <c r="G46" s="30">
        <v>22168</v>
      </c>
      <c r="H46" s="14"/>
      <c r="I46" s="30">
        <v>21700</v>
      </c>
      <c r="J46" s="13"/>
      <c r="K46" s="15"/>
      <c r="L46" s="31">
        <f>SUM(L30:L45)</f>
        <v>0</v>
      </c>
      <c r="M46" s="31">
        <f>SUM(M30:M45)</f>
        <v>20062</v>
      </c>
      <c r="N46" s="31">
        <f>SUM(N30:N45)</f>
        <v>11535</v>
      </c>
      <c r="O46" s="31">
        <f>SUM(O30:O45)</f>
        <v>5839.2264300000006</v>
      </c>
      <c r="P46" s="15"/>
      <c r="Q46" s="31">
        <f>SUM(Q30:Q45)</f>
        <v>21700</v>
      </c>
      <c r="R46" s="31">
        <f>SUM(R30:R45)</f>
        <v>17595.721539999999</v>
      </c>
      <c r="S46" s="31">
        <f>SUM(S30:S45)</f>
        <v>12744.581039999999</v>
      </c>
      <c r="T46" s="31">
        <f>SUM(T30:T45)</f>
        <v>6713.4039999999995</v>
      </c>
      <c r="U46" s="15"/>
    </row>
    <row r="47" spans="1:21" ht="16.8" thickTop="1" x14ac:dyDescent="0.35">
      <c r="A47" s="32"/>
      <c r="B47" s="23"/>
      <c r="C47" s="33"/>
      <c r="D47" s="25"/>
      <c r="E47" s="33"/>
      <c r="F47" s="25"/>
      <c r="G47" s="25"/>
      <c r="H47" s="25"/>
      <c r="I47" s="13"/>
      <c r="J47" s="13"/>
      <c r="K47" s="15"/>
      <c r="L47" s="15"/>
      <c r="M47" s="15"/>
      <c r="N47" s="15"/>
      <c r="O47" s="15"/>
      <c r="P47" s="15"/>
      <c r="Q47" s="15"/>
      <c r="R47" s="15"/>
      <c r="S47" s="15"/>
      <c r="T47" s="13"/>
      <c r="U47" s="15"/>
    </row>
    <row r="48" spans="1:21" ht="16.2" x14ac:dyDescent="0.35">
      <c r="A48" s="34" t="s">
        <v>47</v>
      </c>
      <c r="B48" s="23"/>
      <c r="C48" s="33"/>
      <c r="D48" s="25"/>
      <c r="E48" s="33"/>
      <c r="F48" s="25"/>
      <c r="G48" s="25"/>
      <c r="H48" s="25"/>
      <c r="I48" s="13"/>
      <c r="J48" s="13"/>
      <c r="K48" s="15"/>
      <c r="L48" s="15"/>
      <c r="M48" s="15"/>
      <c r="N48" s="15"/>
      <c r="O48" s="15"/>
      <c r="P48" s="15"/>
      <c r="Q48" s="15"/>
      <c r="R48" s="15"/>
      <c r="S48" s="15"/>
      <c r="T48" s="13"/>
      <c r="U48" s="15"/>
    </row>
    <row r="49" spans="1:21" ht="16.2" x14ac:dyDescent="0.35">
      <c r="A49" s="35" t="s">
        <v>48</v>
      </c>
      <c r="B49" s="23"/>
      <c r="C49" s="14">
        <v>2171.5279999999984</v>
      </c>
      <c r="D49" s="25"/>
      <c r="E49" s="14">
        <v>4384</v>
      </c>
      <c r="F49" s="25"/>
      <c r="G49" s="25">
        <v>22469.527999999998</v>
      </c>
      <c r="H49" s="25"/>
      <c r="I49" s="14">
        <v>21591</v>
      </c>
      <c r="K49" s="15"/>
      <c r="L49" s="20">
        <f>L30-L50</f>
        <v>0</v>
      </c>
      <c r="M49" s="20">
        <v>20298</v>
      </c>
      <c r="N49" s="20">
        <f>N30-N50</f>
        <v>11950</v>
      </c>
      <c r="O49" s="20">
        <f>O30-O50</f>
        <v>5887</v>
      </c>
      <c r="P49" s="15"/>
      <c r="Q49" s="20">
        <f>Q30-Q50</f>
        <v>21591</v>
      </c>
      <c r="R49" s="20">
        <v>17207</v>
      </c>
      <c r="S49" s="15">
        <v>12519</v>
      </c>
      <c r="T49" s="13">
        <v>6347</v>
      </c>
      <c r="U49" s="15"/>
    </row>
    <row r="50" spans="1:21" ht="16.2" x14ac:dyDescent="0.35">
      <c r="A50" s="35" t="s">
        <v>49</v>
      </c>
      <c r="B50" s="23"/>
      <c r="C50" s="25">
        <v>294.47199999999998</v>
      </c>
      <c r="D50" s="28"/>
      <c r="E50" s="14">
        <v>-1</v>
      </c>
      <c r="F50" s="28"/>
      <c r="G50" s="25">
        <v>294.47199999999998</v>
      </c>
      <c r="H50" s="13"/>
      <c r="I50" s="14">
        <v>-54</v>
      </c>
      <c r="J50" s="13"/>
      <c r="K50" s="15"/>
      <c r="L50" s="20"/>
      <c r="M50" s="20">
        <v>0</v>
      </c>
      <c r="N50" s="20">
        <v>0</v>
      </c>
      <c r="O50" s="20">
        <v>0</v>
      </c>
      <c r="P50" s="15"/>
      <c r="Q50" s="20">
        <v>-54</v>
      </c>
      <c r="R50" s="20">
        <v>-53</v>
      </c>
      <c r="S50" s="15">
        <v>-51</v>
      </c>
      <c r="T50" s="13">
        <v>-28</v>
      </c>
      <c r="U50" s="15"/>
    </row>
    <row r="51" spans="1:21" ht="16.8" thickBot="1" x14ac:dyDescent="0.4">
      <c r="A51" s="32"/>
      <c r="B51" s="23"/>
      <c r="C51" s="36">
        <v>2465.9999999999982</v>
      </c>
      <c r="D51" s="25"/>
      <c r="E51" s="36">
        <v>4383</v>
      </c>
      <c r="F51" s="25"/>
      <c r="G51" s="36">
        <v>22764</v>
      </c>
      <c r="H51" s="25"/>
      <c r="I51" s="36">
        <v>21537</v>
      </c>
      <c r="J51" s="13"/>
      <c r="K51" s="15"/>
      <c r="L51" s="37">
        <f>SUM(L49:L50)</f>
        <v>0</v>
      </c>
      <c r="M51" s="37">
        <f>SUM(M49:M50)</f>
        <v>20298</v>
      </c>
      <c r="N51" s="37">
        <f>SUM(N49:N50)</f>
        <v>11950</v>
      </c>
      <c r="O51" s="37">
        <f>SUM(O49:O50)</f>
        <v>5887</v>
      </c>
      <c r="P51" s="15"/>
      <c r="Q51" s="37">
        <f>SUM(Q49:Q50)</f>
        <v>21537</v>
      </c>
      <c r="R51" s="37">
        <f>SUM(R49:R50)</f>
        <v>17154</v>
      </c>
      <c r="S51" s="37">
        <f>SUM(S49:S50)</f>
        <v>12468</v>
      </c>
      <c r="T51" s="37">
        <f>SUM(T49:T50)</f>
        <v>6319</v>
      </c>
      <c r="U51" s="15"/>
    </row>
    <row r="52" spans="1:21" ht="16.8" thickTop="1" x14ac:dyDescent="0.35">
      <c r="A52" s="5"/>
      <c r="B52" s="4"/>
      <c r="D52" s="38"/>
      <c r="E52" s="38"/>
      <c r="F52" s="38"/>
      <c r="L52" s="20"/>
      <c r="M52" s="20"/>
      <c r="N52" s="20"/>
      <c r="O52" s="20"/>
      <c r="Q52" s="20"/>
      <c r="R52" s="20"/>
    </row>
    <row r="53" spans="1:21" ht="16.2" x14ac:dyDescent="0.35">
      <c r="A53" s="5" t="s">
        <v>50</v>
      </c>
      <c r="B53" s="4"/>
      <c r="D53" s="38"/>
      <c r="E53" s="38"/>
      <c r="F53" s="38"/>
      <c r="L53" s="20"/>
      <c r="M53" s="20"/>
      <c r="N53" s="20"/>
      <c r="O53" s="20"/>
      <c r="Q53" s="20"/>
      <c r="R53" s="20"/>
    </row>
    <row r="54" spans="1:21" ht="16.2" x14ac:dyDescent="0.35">
      <c r="A54" s="35" t="s">
        <v>48</v>
      </c>
      <c r="B54" s="4"/>
      <c r="C54" s="14">
        <v>1760.2239999999983</v>
      </c>
      <c r="D54" s="25"/>
      <c r="E54" s="14">
        <v>4105.2784600000014</v>
      </c>
      <c r="F54" s="25"/>
      <c r="G54" s="25">
        <v>21822.223999999998</v>
      </c>
      <c r="H54" s="25"/>
      <c r="I54" s="14">
        <v>21754</v>
      </c>
      <c r="L54" s="20">
        <f>L46-L55</f>
        <v>0</v>
      </c>
      <c r="M54" s="20">
        <v>20062</v>
      </c>
      <c r="N54" s="20">
        <f>N46-N55</f>
        <v>11535</v>
      </c>
      <c r="O54" s="20">
        <f>O46-O55</f>
        <v>5839.2264300000006</v>
      </c>
      <c r="Q54" s="20">
        <f>Q46-Q55</f>
        <v>21754</v>
      </c>
      <c r="R54" s="20">
        <v>17648.721539999999</v>
      </c>
      <c r="S54" s="20">
        <v>12795.581039999999</v>
      </c>
      <c r="T54" s="13">
        <v>6741.4039999999995</v>
      </c>
    </row>
    <row r="55" spans="1:21" ht="16.2" x14ac:dyDescent="0.35">
      <c r="A55" s="35" t="s">
        <v>49</v>
      </c>
      <c r="B55" s="4"/>
      <c r="C55" s="25">
        <v>345.77600000000001</v>
      </c>
      <c r="D55" s="28"/>
      <c r="E55" s="14">
        <v>-1</v>
      </c>
      <c r="F55" s="28"/>
      <c r="G55" s="25">
        <v>345.77600000000001</v>
      </c>
      <c r="H55" s="13"/>
      <c r="I55" s="14">
        <v>-54</v>
      </c>
      <c r="J55" s="13"/>
      <c r="L55" s="20"/>
      <c r="M55" s="20">
        <v>0</v>
      </c>
      <c r="N55" s="20">
        <v>0</v>
      </c>
      <c r="O55" s="20">
        <v>0</v>
      </c>
      <c r="Q55" s="20">
        <v>-54</v>
      </c>
      <c r="R55" s="20">
        <v>-53</v>
      </c>
      <c r="S55" s="2">
        <v>-51</v>
      </c>
      <c r="T55" s="13">
        <v>-28</v>
      </c>
    </row>
    <row r="56" spans="1:21" ht="16.8" thickBot="1" x14ac:dyDescent="0.4">
      <c r="A56" s="35"/>
      <c r="B56" s="4"/>
      <c r="C56" s="36">
        <v>2105.9999999999982</v>
      </c>
      <c r="D56" s="25"/>
      <c r="E56" s="36">
        <v>4104.2784600000014</v>
      </c>
      <c r="F56" s="25"/>
      <c r="G56" s="36">
        <v>22168</v>
      </c>
      <c r="H56" s="25"/>
      <c r="I56" s="36">
        <v>21700</v>
      </c>
      <c r="J56" s="39"/>
      <c r="L56" s="37">
        <f>SUM(L54:L55)</f>
        <v>0</v>
      </c>
      <c r="M56" s="37">
        <f>SUM(M54:M55)</f>
        <v>20062</v>
      </c>
      <c r="N56" s="37">
        <f>SUM(N54:N55)</f>
        <v>11535</v>
      </c>
      <c r="O56" s="37">
        <f>SUM(O54:O55)</f>
        <v>5839.2264300000006</v>
      </c>
      <c r="Q56" s="37">
        <f>SUM(Q54:Q55)</f>
        <v>21700</v>
      </c>
      <c r="R56" s="37">
        <f>SUM(R54:R55)</f>
        <v>17595.721539999999</v>
      </c>
      <c r="S56" s="37">
        <f>SUM(S54:S55)</f>
        <v>12744.581039999999</v>
      </c>
      <c r="T56" s="37">
        <f>SUM(T54:T55)</f>
        <v>6713.4039999999995</v>
      </c>
    </row>
    <row r="57" spans="1:21" ht="16.8" thickTop="1" x14ac:dyDescent="0.35">
      <c r="A57" s="5"/>
      <c r="B57" s="4"/>
      <c r="D57" s="38"/>
      <c r="E57" s="38"/>
      <c r="F57" s="38"/>
      <c r="L57" s="20"/>
      <c r="M57" s="20"/>
      <c r="N57" s="20"/>
      <c r="O57" s="20"/>
      <c r="Q57" s="20"/>
      <c r="R57" s="20"/>
    </row>
    <row r="58" spans="1:21" ht="16.2" x14ac:dyDescent="0.35">
      <c r="A58" s="5" t="s">
        <v>51</v>
      </c>
      <c r="B58" s="4"/>
      <c r="C58" s="38"/>
      <c r="D58" s="38"/>
      <c r="E58" s="38"/>
      <c r="F58" s="38"/>
      <c r="G58" s="38"/>
      <c r="H58" s="38"/>
      <c r="I58" s="38"/>
      <c r="J58" s="38"/>
      <c r="L58" s="20"/>
      <c r="M58" s="20"/>
      <c r="N58" s="20"/>
      <c r="O58" s="20"/>
      <c r="Q58" s="20"/>
      <c r="R58" s="20"/>
      <c r="T58" s="38"/>
    </row>
    <row r="59" spans="1:21" ht="16.2" x14ac:dyDescent="0.35">
      <c r="A59" s="40" t="s">
        <v>52</v>
      </c>
      <c r="C59" s="41">
        <v>3.1712249547286615</v>
      </c>
      <c r="D59" s="41"/>
      <c r="E59" s="41">
        <v>6.4022431216776683</v>
      </c>
      <c r="F59" s="41"/>
      <c r="G59" s="41">
        <v>32.813727437350309</v>
      </c>
      <c r="H59" s="41"/>
      <c r="I59" s="41">
        <v>31.5307553011274</v>
      </c>
      <c r="J59" s="41"/>
      <c r="K59" s="42"/>
      <c r="L59" s="42" t="e">
        <f>+L49/#REF!*100</f>
        <v>#REF!</v>
      </c>
      <c r="M59" s="42">
        <v>29.642502482621648</v>
      </c>
      <c r="N59" s="42">
        <v>17.451369823003677</v>
      </c>
      <c r="O59" s="42">
        <v>8.5971727320521047</v>
      </c>
      <c r="P59" s="42"/>
      <c r="Q59" s="42" t="e">
        <f>+Q49/#REF!*100</f>
        <v>#REF!</v>
      </c>
      <c r="R59" s="27">
        <v>25.128512179449736</v>
      </c>
      <c r="S59" s="42">
        <v>18.282317892400258</v>
      </c>
      <c r="T59" s="42">
        <v>9.2689409428120797</v>
      </c>
    </row>
    <row r="60" spans="1:21" ht="16.2" x14ac:dyDescent="0.35">
      <c r="B60" s="4"/>
      <c r="C60" s="38"/>
      <c r="D60" s="38"/>
      <c r="E60" s="38"/>
      <c r="F60" s="38"/>
      <c r="G60" s="38"/>
      <c r="H60" s="38"/>
      <c r="I60" s="38"/>
      <c r="J60" s="38"/>
    </row>
    <row r="63" spans="1:21" ht="18" customHeight="1" x14ac:dyDescent="0.3">
      <c r="A63" s="43" t="s">
        <v>53</v>
      </c>
      <c r="B63" s="43"/>
      <c r="C63" s="43"/>
      <c r="D63" s="43"/>
      <c r="E63" s="43"/>
      <c r="F63" s="43"/>
      <c r="G63" s="43"/>
      <c r="H63" s="43"/>
      <c r="I63" s="43"/>
      <c r="J63" s="43"/>
    </row>
    <row r="64" spans="1:21" ht="18" customHeight="1" x14ac:dyDescent="0.3">
      <c r="A64" s="43"/>
      <c r="B64" s="43"/>
      <c r="C64" s="43"/>
      <c r="D64" s="43"/>
      <c r="E64" s="43"/>
      <c r="F64" s="43"/>
      <c r="G64" s="43"/>
      <c r="H64" s="43"/>
      <c r="I64" s="43"/>
      <c r="J64" s="43"/>
    </row>
    <row r="65" spans="1:10" x14ac:dyDescent="0.3">
      <c r="A65" s="43"/>
      <c r="B65" s="43"/>
      <c r="C65" s="43"/>
      <c r="D65" s="43"/>
      <c r="E65" s="43"/>
      <c r="F65" s="43"/>
      <c r="G65" s="43"/>
      <c r="H65" s="43"/>
      <c r="I65" s="43"/>
      <c r="J65" s="43"/>
    </row>
  </sheetData>
  <mergeCells count="1">
    <mergeCell ref="A63:J65"/>
  </mergeCells>
  <printOptions horizontalCentered="1"/>
  <pageMargins left="0.75" right="7.8740157000000005E-2" top="0.5" bottom="0" header="0.27559055118110198" footer="0.118110236220472"/>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2553-70C5-4B81-A8FD-E56C97E89A67}">
  <sheetPr>
    <tabColor rgb="FFCCFF99"/>
  </sheetPr>
  <dimension ref="B1:Y189"/>
  <sheetViews>
    <sheetView view="pageBreakPreview" zoomScale="85" zoomScaleNormal="85" zoomScaleSheetLayoutView="85" workbookViewId="0">
      <selection activeCell="H42" sqref="H42"/>
    </sheetView>
  </sheetViews>
  <sheetFormatPr defaultRowHeight="13.2" x14ac:dyDescent="0.25"/>
  <cols>
    <col min="1" max="1" width="2.88671875" customWidth="1"/>
    <col min="3" max="3" width="11.109375" customWidth="1"/>
    <col min="4" max="4" width="12.88671875" customWidth="1"/>
    <col min="5" max="5" width="2.44140625" customWidth="1"/>
    <col min="6" max="6" width="23.5546875" style="48" bestFit="1" customWidth="1"/>
    <col min="7" max="7" width="3.88671875" customWidth="1"/>
    <col min="8" max="8" width="24.33203125" bestFit="1" customWidth="1"/>
    <col min="9" max="9" width="6.33203125" customWidth="1"/>
  </cols>
  <sheetData>
    <row r="1" spans="2:9" ht="16.2" x14ac:dyDescent="0.35">
      <c r="B1" s="5" t="s">
        <v>0</v>
      </c>
      <c r="C1" s="4"/>
      <c r="D1" s="4"/>
      <c r="E1" s="4"/>
      <c r="F1" s="14"/>
      <c r="G1" s="4"/>
      <c r="H1" s="4"/>
      <c r="I1" s="4"/>
    </row>
    <row r="2" spans="2:9" ht="16.2" x14ac:dyDescent="0.35">
      <c r="B2" s="4"/>
      <c r="C2" s="4"/>
      <c r="D2" s="4"/>
      <c r="E2" s="4"/>
      <c r="F2" s="14"/>
      <c r="G2" s="4"/>
      <c r="H2" s="4"/>
      <c r="I2" s="4"/>
    </row>
    <row r="3" spans="2:9" ht="16.2" x14ac:dyDescent="0.35">
      <c r="B3" s="5" t="s">
        <v>54</v>
      </c>
      <c r="C3" s="4"/>
      <c r="D3" s="4"/>
      <c r="E3" s="4"/>
      <c r="F3" s="14"/>
      <c r="G3" s="4"/>
      <c r="H3" s="4"/>
      <c r="I3" s="4"/>
    </row>
    <row r="4" spans="2:9" ht="16.2" x14ac:dyDescent="0.35">
      <c r="B4" s="5"/>
      <c r="C4" s="4"/>
      <c r="D4" s="4"/>
      <c r="E4" s="4"/>
      <c r="F4" s="14"/>
      <c r="G4" s="4"/>
      <c r="H4" s="4"/>
      <c r="I4" s="4"/>
    </row>
    <row r="5" spans="2:9" ht="16.2" x14ac:dyDescent="0.35">
      <c r="B5" s="5"/>
      <c r="C5" s="4"/>
      <c r="D5" s="4"/>
      <c r="E5" s="4"/>
      <c r="F5" s="44" t="s">
        <v>55</v>
      </c>
      <c r="G5" s="4"/>
      <c r="H5" s="9" t="s">
        <v>56</v>
      </c>
      <c r="I5" s="4"/>
    </row>
    <row r="6" spans="2:9" ht="16.2" x14ac:dyDescent="0.35">
      <c r="B6" s="5"/>
      <c r="C6" s="4"/>
      <c r="D6" s="4"/>
      <c r="E6" s="4"/>
      <c r="F6" s="45" t="s">
        <v>57</v>
      </c>
      <c r="G6" s="4"/>
      <c r="H6" s="9" t="s">
        <v>57</v>
      </c>
      <c r="I6" s="4"/>
    </row>
    <row r="7" spans="2:9" ht="16.2" x14ac:dyDescent="0.35">
      <c r="B7" s="5"/>
      <c r="C7" s="4"/>
      <c r="D7" s="4"/>
      <c r="E7" s="4"/>
      <c r="F7" s="46">
        <v>43465</v>
      </c>
      <c r="G7" s="4"/>
      <c r="H7" s="46">
        <v>43100</v>
      </c>
      <c r="I7" s="4"/>
    </row>
    <row r="8" spans="2:9" ht="16.2" x14ac:dyDescent="0.35">
      <c r="B8" s="4"/>
      <c r="C8" s="4"/>
      <c r="D8" s="4"/>
      <c r="E8" s="4"/>
      <c r="F8" s="44" t="s">
        <v>22</v>
      </c>
      <c r="G8" s="4"/>
      <c r="H8" s="9" t="s">
        <v>22</v>
      </c>
      <c r="I8" s="4"/>
    </row>
    <row r="9" spans="2:9" ht="16.2" x14ac:dyDescent="0.35">
      <c r="B9" s="5" t="s">
        <v>59</v>
      </c>
      <c r="C9" s="4"/>
      <c r="D9" s="4"/>
      <c r="E9" s="4"/>
      <c r="F9" s="14"/>
      <c r="G9" s="4"/>
      <c r="H9" s="4"/>
      <c r="I9" s="4"/>
    </row>
    <row r="10" spans="2:9" ht="16.2" x14ac:dyDescent="0.35">
      <c r="B10" s="50" t="s">
        <v>58</v>
      </c>
      <c r="C10" s="50"/>
      <c r="D10" s="50"/>
      <c r="E10" s="4"/>
      <c r="F10" s="14">
        <v>48680</v>
      </c>
      <c r="G10" s="13"/>
      <c r="H10" s="13">
        <v>41342</v>
      </c>
      <c r="I10" s="51"/>
    </row>
    <row r="11" spans="2:9" ht="16.2" x14ac:dyDescent="0.35">
      <c r="B11" s="4" t="s">
        <v>60</v>
      </c>
      <c r="C11" s="50"/>
      <c r="D11" s="50"/>
      <c r="E11" s="4"/>
      <c r="F11" s="14">
        <v>1812</v>
      </c>
      <c r="G11" s="13"/>
      <c r="H11" s="13">
        <v>1847</v>
      </c>
      <c r="I11" s="51"/>
    </row>
    <row r="12" spans="2:9" ht="16.2" x14ac:dyDescent="0.35">
      <c r="B12" s="4" t="s">
        <v>61</v>
      </c>
      <c r="C12" s="50"/>
      <c r="D12" s="50"/>
      <c r="E12" s="4"/>
      <c r="F12" s="14">
        <v>3560</v>
      </c>
      <c r="G12" s="13"/>
      <c r="H12" s="41">
        <v>0</v>
      </c>
      <c r="I12" s="51"/>
    </row>
    <row r="13" spans="2:9" ht="16.2" x14ac:dyDescent="0.35">
      <c r="B13" s="50" t="s">
        <v>62</v>
      </c>
      <c r="C13" s="50"/>
      <c r="D13" s="50"/>
      <c r="E13" s="4"/>
      <c r="F13" s="14">
        <v>0</v>
      </c>
      <c r="G13" s="13"/>
      <c r="H13" s="13">
        <v>27954</v>
      </c>
      <c r="I13" s="52"/>
    </row>
    <row r="14" spans="2:9" ht="16.2" x14ac:dyDescent="0.35">
      <c r="B14" s="53" t="s">
        <v>63</v>
      </c>
      <c r="C14" s="50"/>
      <c r="D14" s="50"/>
      <c r="E14" s="4"/>
      <c r="F14" s="14">
        <v>3974</v>
      </c>
      <c r="G14" s="13"/>
      <c r="H14" s="41">
        <v>0</v>
      </c>
      <c r="I14" s="52"/>
    </row>
    <row r="15" spans="2:9" ht="16.2" x14ac:dyDescent="0.35">
      <c r="B15" s="50" t="s">
        <v>64</v>
      </c>
      <c r="C15" s="50"/>
      <c r="D15" s="50"/>
      <c r="E15" s="4"/>
      <c r="F15" s="14">
        <v>5327</v>
      </c>
      <c r="G15" s="13"/>
      <c r="H15" s="13">
        <v>5979</v>
      </c>
      <c r="I15" s="54"/>
    </row>
    <row r="16" spans="2:9" ht="16.2" x14ac:dyDescent="0.35">
      <c r="B16" s="50"/>
      <c r="C16" s="50"/>
      <c r="D16" s="50"/>
      <c r="E16" s="4"/>
      <c r="F16" s="55"/>
      <c r="G16" s="13"/>
      <c r="H16" s="17"/>
      <c r="I16" s="54"/>
    </row>
    <row r="17" spans="2:9" s="32" customFormat="1" ht="16.2" x14ac:dyDescent="0.35">
      <c r="B17" s="50"/>
      <c r="C17" s="50"/>
      <c r="D17" s="50"/>
      <c r="E17" s="4"/>
      <c r="F17" s="56">
        <v>63353</v>
      </c>
      <c r="G17" s="13"/>
      <c r="H17" s="56">
        <v>77122</v>
      </c>
      <c r="I17" s="57"/>
    </row>
    <row r="18" spans="2:9" s="32" customFormat="1" ht="16.2" x14ac:dyDescent="0.35">
      <c r="B18" s="50"/>
      <c r="C18" s="50"/>
      <c r="D18" s="50"/>
      <c r="E18" s="4"/>
      <c r="F18" s="14"/>
      <c r="G18" s="13"/>
      <c r="H18" s="13"/>
      <c r="I18" s="57"/>
    </row>
    <row r="19" spans="2:9" ht="16.2" x14ac:dyDescent="0.35">
      <c r="B19" s="58" t="s">
        <v>65</v>
      </c>
      <c r="C19" s="50"/>
      <c r="D19" s="50"/>
      <c r="E19" s="4"/>
      <c r="F19" s="14"/>
      <c r="G19" s="13"/>
      <c r="H19" s="13"/>
      <c r="I19" s="54"/>
    </row>
    <row r="20" spans="2:9" ht="16.2" x14ac:dyDescent="0.35">
      <c r="B20" s="4" t="s">
        <v>66</v>
      </c>
      <c r="C20" s="59"/>
      <c r="D20" s="50"/>
      <c r="E20" s="4"/>
      <c r="F20" s="14">
        <v>219629</v>
      </c>
      <c r="G20" s="13"/>
      <c r="H20" s="14">
        <v>178624</v>
      </c>
      <c r="I20" s="52"/>
    </row>
    <row r="21" spans="2:9" ht="16.2" x14ac:dyDescent="0.35">
      <c r="B21" s="4" t="s">
        <v>67</v>
      </c>
      <c r="C21" s="59"/>
      <c r="D21" s="50"/>
      <c r="E21" s="4"/>
      <c r="F21" s="14">
        <v>297740</v>
      </c>
      <c r="G21" s="13"/>
      <c r="H21" s="14">
        <v>307026</v>
      </c>
      <c r="I21" s="52"/>
    </row>
    <row r="22" spans="2:9" ht="16.2" x14ac:dyDescent="0.35">
      <c r="B22" s="4" t="s">
        <v>68</v>
      </c>
      <c r="C22" s="59"/>
      <c r="D22" s="50"/>
      <c r="E22" s="4"/>
      <c r="F22" s="14">
        <v>4585</v>
      </c>
      <c r="G22" s="13"/>
      <c r="H22" s="14">
        <v>4967</v>
      </c>
      <c r="I22" s="52"/>
    </row>
    <row r="23" spans="2:9" ht="16.2" x14ac:dyDescent="0.35">
      <c r="B23" s="53" t="s">
        <v>69</v>
      </c>
      <c r="C23" s="59"/>
      <c r="D23" s="50"/>
      <c r="E23" s="4"/>
      <c r="F23" s="14">
        <v>22737</v>
      </c>
      <c r="G23" s="13"/>
      <c r="H23" s="14">
        <v>0</v>
      </c>
      <c r="I23" s="52"/>
    </row>
    <row r="24" spans="2:9" ht="16.2" x14ac:dyDescent="0.35">
      <c r="B24" s="4" t="s">
        <v>70</v>
      </c>
      <c r="C24" s="59"/>
      <c r="D24" s="50"/>
      <c r="E24" s="4"/>
      <c r="F24" s="14">
        <v>103331</v>
      </c>
      <c r="G24" s="13"/>
      <c r="H24" s="14">
        <v>94817</v>
      </c>
      <c r="I24" s="52"/>
    </row>
    <row r="25" spans="2:9" ht="16.2" x14ac:dyDescent="0.35">
      <c r="B25" s="4"/>
      <c r="C25" s="59"/>
      <c r="D25" s="50"/>
      <c r="E25" s="4"/>
      <c r="F25" s="14"/>
      <c r="G25" s="13"/>
      <c r="H25" s="14"/>
      <c r="I25" s="52"/>
    </row>
    <row r="26" spans="2:9" ht="16.2" x14ac:dyDescent="0.35">
      <c r="B26" s="22"/>
      <c r="C26" s="59"/>
      <c r="D26" s="50"/>
      <c r="E26" s="4"/>
      <c r="F26" s="56">
        <v>648022</v>
      </c>
      <c r="G26" s="13"/>
      <c r="H26" s="56">
        <v>585434</v>
      </c>
      <c r="I26" s="52"/>
    </row>
    <row r="27" spans="2:9" ht="16.2" x14ac:dyDescent="0.35">
      <c r="B27" s="50"/>
      <c r="C27" s="50"/>
      <c r="D27" s="50"/>
      <c r="E27" s="4"/>
      <c r="F27" s="14"/>
      <c r="G27" s="13"/>
      <c r="H27" s="60"/>
      <c r="I27" s="52"/>
    </row>
    <row r="28" spans="2:9" ht="16.2" x14ac:dyDescent="0.35">
      <c r="B28" s="58" t="s">
        <v>72</v>
      </c>
      <c r="C28" s="50"/>
      <c r="D28" s="50"/>
      <c r="E28" s="4"/>
      <c r="F28" s="14"/>
      <c r="G28" s="13"/>
      <c r="H28" s="14"/>
      <c r="I28" s="52"/>
    </row>
    <row r="29" spans="2:9" ht="16.2" x14ac:dyDescent="0.35">
      <c r="B29" s="4" t="s">
        <v>73</v>
      </c>
      <c r="C29" s="59"/>
      <c r="D29" s="50"/>
      <c r="E29" s="4"/>
      <c r="F29" s="14">
        <v>190931</v>
      </c>
      <c r="G29" s="13"/>
      <c r="H29" s="14">
        <v>168923</v>
      </c>
      <c r="I29" s="52"/>
    </row>
    <row r="30" spans="2:9" ht="16.2" x14ac:dyDescent="0.35">
      <c r="B30" s="4" t="s">
        <v>74</v>
      </c>
      <c r="C30" s="59"/>
      <c r="D30" s="50"/>
      <c r="E30" s="4"/>
      <c r="F30" s="14">
        <v>710</v>
      </c>
      <c r="G30" s="13"/>
      <c r="H30" s="14">
        <v>65</v>
      </c>
      <c r="I30" s="52"/>
    </row>
    <row r="31" spans="2:9" ht="16.2" x14ac:dyDescent="0.35">
      <c r="B31" s="4" t="s">
        <v>75</v>
      </c>
      <c r="C31" s="59"/>
      <c r="D31" s="50"/>
      <c r="E31" s="4"/>
      <c r="F31" s="14">
        <v>205240</v>
      </c>
      <c r="G31" s="13"/>
      <c r="H31" s="14">
        <v>187878</v>
      </c>
      <c r="I31" s="52"/>
    </row>
    <row r="32" spans="2:9" ht="16.2" x14ac:dyDescent="0.35">
      <c r="B32" s="50"/>
      <c r="D32" s="50"/>
      <c r="E32" s="4"/>
      <c r="F32" s="56">
        <v>396881</v>
      </c>
      <c r="G32" s="13"/>
      <c r="H32" s="56">
        <v>356866</v>
      </c>
      <c r="I32" s="54"/>
    </row>
    <row r="33" spans="2:9" ht="16.2" x14ac:dyDescent="0.35">
      <c r="B33" s="50"/>
      <c r="C33" s="50"/>
      <c r="D33" s="50"/>
      <c r="E33" s="4"/>
      <c r="F33" s="14"/>
      <c r="G33" s="13"/>
      <c r="H33" s="13"/>
      <c r="I33" s="52"/>
    </row>
    <row r="34" spans="2:9" ht="16.8" thickBot="1" x14ac:dyDescent="0.4">
      <c r="B34" s="58" t="s">
        <v>76</v>
      </c>
      <c r="C34" s="50"/>
      <c r="D34" s="50"/>
      <c r="E34" s="4"/>
      <c r="F34" s="61">
        <v>251141</v>
      </c>
      <c r="G34" s="13"/>
      <c r="H34" s="61">
        <v>228568</v>
      </c>
      <c r="I34" s="52"/>
    </row>
    <row r="35" spans="2:9" ht="16.2" x14ac:dyDescent="0.35">
      <c r="B35" s="50"/>
      <c r="C35" s="50"/>
      <c r="D35" s="50"/>
      <c r="E35" s="4"/>
      <c r="F35" s="62"/>
      <c r="G35" s="13"/>
      <c r="H35" s="63"/>
      <c r="I35" s="52"/>
    </row>
    <row r="36" spans="2:9" ht="16.2" x14ac:dyDescent="0.35">
      <c r="B36" s="58" t="s">
        <v>77</v>
      </c>
      <c r="C36" s="50"/>
      <c r="D36" s="50"/>
      <c r="E36" s="4"/>
      <c r="F36" s="62"/>
      <c r="G36" s="13"/>
      <c r="H36" s="63"/>
      <c r="I36" s="64"/>
    </row>
    <row r="37" spans="2:9" ht="16.2" x14ac:dyDescent="0.35">
      <c r="B37" s="50" t="s">
        <v>78</v>
      </c>
      <c r="C37" s="50"/>
      <c r="D37" s="50"/>
      <c r="E37" s="4"/>
      <c r="F37" s="14">
        <v>1143</v>
      </c>
      <c r="G37" s="13"/>
      <c r="H37" s="13">
        <v>678</v>
      </c>
      <c r="I37" s="52"/>
    </row>
    <row r="38" spans="2:9" ht="16.2" x14ac:dyDescent="0.35">
      <c r="B38" s="50"/>
      <c r="C38" s="50"/>
      <c r="D38" s="50"/>
      <c r="E38" s="4"/>
      <c r="F38" s="56">
        <v>1143</v>
      </c>
      <c r="G38" s="13"/>
      <c r="H38" s="56">
        <v>678</v>
      </c>
      <c r="I38" s="54"/>
    </row>
    <row r="39" spans="2:9" ht="16.2" x14ac:dyDescent="0.35">
      <c r="B39" s="50"/>
      <c r="C39" s="50"/>
      <c r="D39" s="50"/>
      <c r="E39" s="4"/>
      <c r="F39" s="62"/>
      <c r="G39" s="13"/>
      <c r="H39" s="63"/>
      <c r="I39" s="52"/>
    </row>
    <row r="40" spans="2:9" ht="16.8" thickBot="1" x14ac:dyDescent="0.4">
      <c r="B40" s="50"/>
      <c r="C40" s="50"/>
      <c r="D40" s="50"/>
      <c r="E40" s="4"/>
      <c r="F40" s="30">
        <v>313351</v>
      </c>
      <c r="G40" s="13"/>
      <c r="H40" s="30">
        <v>305012</v>
      </c>
      <c r="I40" s="52"/>
    </row>
    <row r="41" spans="2:9" ht="16.8" thickTop="1" x14ac:dyDescent="0.35">
      <c r="B41" s="50"/>
      <c r="C41" s="50"/>
      <c r="D41" s="50"/>
      <c r="E41" s="4"/>
      <c r="F41" s="14"/>
      <c r="G41" s="13"/>
      <c r="H41" s="41"/>
      <c r="I41" s="54"/>
    </row>
    <row r="42" spans="2:9" ht="16.2" x14ac:dyDescent="0.35">
      <c r="B42" s="58" t="s">
        <v>79</v>
      </c>
      <c r="C42" s="50"/>
      <c r="D42" s="50"/>
      <c r="E42" s="4"/>
      <c r="F42" s="14"/>
      <c r="G42" s="13"/>
      <c r="H42" s="13"/>
      <c r="I42" s="54"/>
    </row>
    <row r="43" spans="2:9" ht="16.2" x14ac:dyDescent="0.35">
      <c r="B43" s="58" t="s">
        <v>80</v>
      </c>
      <c r="C43" s="50"/>
      <c r="D43" s="50"/>
      <c r="E43" s="4"/>
      <c r="F43" s="14"/>
      <c r="G43" s="13"/>
      <c r="H43" s="13"/>
      <c r="I43" s="54"/>
    </row>
    <row r="44" spans="2:9" ht="16.2" x14ac:dyDescent="0.35">
      <c r="B44" s="50" t="s">
        <v>81</v>
      </c>
      <c r="C44" s="50"/>
      <c r="D44" s="50"/>
      <c r="E44" s="4"/>
      <c r="F44" s="14">
        <v>68523</v>
      </c>
      <c r="G44" s="13"/>
      <c r="H44" s="14">
        <v>68523</v>
      </c>
      <c r="I44" s="54"/>
    </row>
    <row r="45" spans="2:9" ht="16.2" x14ac:dyDescent="0.35">
      <c r="B45" s="50" t="s">
        <v>82</v>
      </c>
      <c r="C45" s="50"/>
      <c r="D45" s="50"/>
      <c r="E45" s="4"/>
      <c r="F45" s="14">
        <v>-18</v>
      </c>
      <c r="G45" s="13"/>
      <c r="H45" s="14">
        <v>-18</v>
      </c>
      <c r="I45" s="54"/>
    </row>
    <row r="46" spans="2:9" ht="16.2" x14ac:dyDescent="0.35">
      <c r="B46" s="50" t="s">
        <v>83</v>
      </c>
      <c r="C46" s="50"/>
      <c r="D46" s="50"/>
      <c r="E46" s="4"/>
      <c r="F46" s="14">
        <v>1376.6959999999999</v>
      </c>
      <c r="G46" s="13"/>
      <c r="H46" s="14">
        <v>3134</v>
      </c>
      <c r="I46" s="54"/>
    </row>
    <row r="47" spans="2:9" ht="16.2" x14ac:dyDescent="0.35">
      <c r="B47" s="50" t="s">
        <v>84</v>
      </c>
      <c r="C47" s="50"/>
      <c r="D47" s="50"/>
      <c r="E47" s="4"/>
      <c r="F47" s="55">
        <v>238156.52799999999</v>
      </c>
      <c r="G47" s="13"/>
      <c r="H47" s="55">
        <v>233373</v>
      </c>
      <c r="I47" s="52"/>
    </row>
    <row r="48" spans="2:9" ht="16.2" x14ac:dyDescent="0.35">
      <c r="B48" s="50"/>
      <c r="C48" s="50"/>
      <c r="D48" s="50"/>
      <c r="E48" s="4"/>
      <c r="F48" s="14">
        <v>308038.22399999999</v>
      </c>
      <c r="G48" s="13"/>
      <c r="H48" s="14">
        <v>305012</v>
      </c>
      <c r="I48" s="52"/>
    </row>
    <row r="49" spans="2:9" ht="16.2" x14ac:dyDescent="0.35">
      <c r="B49" s="50"/>
      <c r="C49" s="50"/>
      <c r="D49" s="50"/>
      <c r="E49" s="4"/>
      <c r="F49" s="14"/>
      <c r="G49" s="13"/>
      <c r="H49" s="14"/>
      <c r="I49" s="52"/>
    </row>
    <row r="50" spans="2:9" ht="16.2" x14ac:dyDescent="0.35">
      <c r="B50" s="50" t="s">
        <v>86</v>
      </c>
      <c r="C50" s="50"/>
      <c r="D50" s="50"/>
      <c r="E50" s="4"/>
      <c r="F50" s="14">
        <v>5312.7759999999998</v>
      </c>
      <c r="G50" s="13"/>
      <c r="H50" s="14">
        <v>0</v>
      </c>
      <c r="I50" s="52"/>
    </row>
    <row r="51" spans="2:9" ht="16.2" x14ac:dyDescent="0.35">
      <c r="B51" s="50"/>
      <c r="C51" s="50"/>
      <c r="D51" s="50"/>
      <c r="E51" s="4"/>
      <c r="F51" s="55"/>
      <c r="G51" s="13"/>
      <c r="H51" s="55"/>
      <c r="I51" s="52"/>
    </row>
    <row r="52" spans="2:9" ht="16.8" thickBot="1" x14ac:dyDescent="0.4">
      <c r="B52" s="50"/>
      <c r="C52" s="50"/>
      <c r="D52" s="50"/>
      <c r="E52" s="4"/>
      <c r="F52" s="30">
        <v>313351</v>
      </c>
      <c r="G52" s="13"/>
      <c r="H52" s="30">
        <v>305012</v>
      </c>
      <c r="I52" s="52"/>
    </row>
    <row r="53" spans="2:9" ht="16.8" thickTop="1" x14ac:dyDescent="0.35">
      <c r="B53" s="50"/>
      <c r="C53" s="50"/>
      <c r="D53" s="50"/>
      <c r="E53" s="4"/>
      <c r="F53" s="14"/>
      <c r="G53" s="13"/>
      <c r="H53" s="65"/>
    </row>
    <row r="54" spans="2:9" ht="16.2" x14ac:dyDescent="0.35">
      <c r="B54" s="50"/>
      <c r="C54" s="50"/>
      <c r="D54" s="50"/>
      <c r="E54" s="4"/>
      <c r="F54" s="14"/>
      <c r="G54" s="13"/>
      <c r="H54" s="14"/>
      <c r="I54" s="52"/>
    </row>
    <row r="55" spans="2:9" ht="16.2" x14ac:dyDescent="0.35">
      <c r="B55" s="50" t="s">
        <v>87</v>
      </c>
      <c r="C55" s="50"/>
      <c r="D55" s="50"/>
      <c r="E55" s="4"/>
      <c r="F55" s="41">
        <v>4.4984844909165256</v>
      </c>
      <c r="G55" s="13"/>
      <c r="H55" s="41">
        <v>4.4542905543548104</v>
      </c>
    </row>
    <row r="56" spans="2:9" ht="16.2" x14ac:dyDescent="0.35">
      <c r="B56" s="50"/>
      <c r="C56" s="50"/>
      <c r="D56" s="50"/>
      <c r="E56" s="4"/>
      <c r="F56" s="14"/>
      <c r="G56" s="13"/>
      <c r="H56" s="41"/>
    </row>
    <row r="57" spans="2:9" x14ac:dyDescent="0.25">
      <c r="B57" s="66" t="s">
        <v>88</v>
      </c>
      <c r="C57" s="66"/>
      <c r="D57" s="66"/>
      <c r="E57" s="66"/>
      <c r="F57" s="66"/>
      <c r="G57" s="66"/>
      <c r="H57" s="66"/>
      <c r="I57" s="47"/>
    </row>
    <row r="58" spans="2:9" x14ac:dyDescent="0.25">
      <c r="B58" s="66"/>
      <c r="C58" s="66"/>
      <c r="D58" s="66"/>
      <c r="E58" s="66"/>
      <c r="F58" s="66"/>
      <c r="G58" s="66"/>
      <c r="H58" s="66"/>
    </row>
    <row r="59" spans="2:9" x14ac:dyDescent="0.25">
      <c r="B59" s="66"/>
      <c r="C59" s="66"/>
      <c r="D59" s="66"/>
      <c r="E59" s="66"/>
      <c r="F59" s="66"/>
      <c r="G59" s="66"/>
      <c r="H59" s="66"/>
      <c r="I59" s="52"/>
    </row>
    <row r="60" spans="2:9" x14ac:dyDescent="0.25">
      <c r="B60" s="66"/>
      <c r="C60" s="66"/>
      <c r="D60" s="66"/>
      <c r="E60" s="66"/>
      <c r="F60" s="66"/>
      <c r="G60" s="66"/>
      <c r="H60" s="66"/>
    </row>
    <row r="61" spans="2:9" x14ac:dyDescent="0.25">
      <c r="B61" s="66"/>
      <c r="C61" s="66"/>
      <c r="D61" s="66"/>
      <c r="E61" s="66"/>
      <c r="F61" s="66"/>
      <c r="G61" s="66"/>
      <c r="H61" s="66"/>
    </row>
    <row r="63" spans="2:9" x14ac:dyDescent="0.25">
      <c r="G63" s="49"/>
      <c r="H63" s="49"/>
    </row>
    <row r="64" spans="2:9" x14ac:dyDescent="0.25">
      <c r="G64" s="49"/>
      <c r="H64" s="49"/>
    </row>
    <row r="65" spans="7:8" x14ac:dyDescent="0.25">
      <c r="G65" s="49"/>
      <c r="H65" s="49"/>
    </row>
    <row r="66" spans="7:8" x14ac:dyDescent="0.25">
      <c r="G66" s="49"/>
      <c r="H66" s="49"/>
    </row>
    <row r="67" spans="7:8" x14ac:dyDescent="0.25">
      <c r="G67" s="49"/>
      <c r="H67" s="49"/>
    </row>
    <row r="68" spans="7:8" x14ac:dyDescent="0.25">
      <c r="G68" s="49"/>
      <c r="H68" s="49"/>
    </row>
    <row r="69" spans="7:8" x14ac:dyDescent="0.25">
      <c r="G69" s="49"/>
      <c r="H69" s="49"/>
    </row>
    <row r="70" spans="7:8" x14ac:dyDescent="0.25">
      <c r="G70" s="49"/>
      <c r="H70" s="49"/>
    </row>
    <row r="71" spans="7:8" x14ac:dyDescent="0.25">
      <c r="G71" s="49"/>
      <c r="H71" s="49"/>
    </row>
    <row r="72" spans="7:8" x14ac:dyDescent="0.25">
      <c r="G72" s="49"/>
      <c r="H72" s="49"/>
    </row>
    <row r="73" spans="7:8" x14ac:dyDescent="0.25">
      <c r="G73" s="49"/>
      <c r="H73" s="49"/>
    </row>
    <row r="74" spans="7:8" x14ac:dyDescent="0.25">
      <c r="G74" s="49"/>
      <c r="H74" s="49"/>
    </row>
    <row r="75" spans="7:8" x14ac:dyDescent="0.25">
      <c r="G75" s="49"/>
      <c r="H75" s="49"/>
    </row>
    <row r="76" spans="7:8" x14ac:dyDescent="0.25">
      <c r="G76" s="49"/>
      <c r="H76" s="49"/>
    </row>
    <row r="77" spans="7:8" x14ac:dyDescent="0.25">
      <c r="G77" s="49"/>
      <c r="H77" s="49"/>
    </row>
    <row r="78" spans="7:8" x14ac:dyDescent="0.25">
      <c r="G78" s="49"/>
      <c r="H78" s="49"/>
    </row>
    <row r="79" spans="7:8" x14ac:dyDescent="0.25">
      <c r="G79" s="49"/>
      <c r="H79" s="49"/>
    </row>
    <row r="80" spans="7:8" x14ac:dyDescent="0.25">
      <c r="G80" s="49"/>
      <c r="H80" s="49"/>
    </row>
    <row r="81" spans="7:8" x14ac:dyDescent="0.25">
      <c r="G81" s="49"/>
      <c r="H81" s="49"/>
    </row>
    <row r="82" spans="7:8" x14ac:dyDescent="0.25">
      <c r="G82" s="49"/>
      <c r="H82" s="49"/>
    </row>
    <row r="83" spans="7:8" x14ac:dyDescent="0.25">
      <c r="G83" s="49"/>
      <c r="H83" s="49"/>
    </row>
    <row r="84" spans="7:8" x14ac:dyDescent="0.25">
      <c r="G84" s="49"/>
      <c r="H84" s="49"/>
    </row>
    <row r="85" spans="7:8" x14ac:dyDescent="0.25">
      <c r="G85" s="49"/>
      <c r="H85" s="49"/>
    </row>
    <row r="86" spans="7:8" x14ac:dyDescent="0.25">
      <c r="G86" s="49"/>
      <c r="H86" s="49"/>
    </row>
    <row r="87" spans="7:8" x14ac:dyDescent="0.25">
      <c r="G87" s="49"/>
      <c r="H87" s="49"/>
    </row>
    <row r="88" spans="7:8" x14ac:dyDescent="0.25">
      <c r="G88" s="49"/>
      <c r="H88" s="49"/>
    </row>
    <row r="89" spans="7:8" x14ac:dyDescent="0.25">
      <c r="G89" s="49"/>
      <c r="H89" s="49"/>
    </row>
    <row r="90" spans="7:8" x14ac:dyDescent="0.25">
      <c r="G90" s="49"/>
      <c r="H90" s="49"/>
    </row>
    <row r="91" spans="7:8" x14ac:dyDescent="0.25">
      <c r="G91" s="49"/>
      <c r="H91" s="49"/>
    </row>
    <row r="92" spans="7:8" x14ac:dyDescent="0.25">
      <c r="G92" s="49"/>
      <c r="H92" s="49"/>
    </row>
    <row r="93" spans="7:8" x14ac:dyDescent="0.25">
      <c r="G93" s="49"/>
      <c r="H93" s="49"/>
    </row>
    <row r="94" spans="7:8" x14ac:dyDescent="0.25">
      <c r="G94" s="49"/>
      <c r="H94" s="49"/>
    </row>
    <row r="95" spans="7:8" x14ac:dyDescent="0.25">
      <c r="G95" s="49"/>
      <c r="H95" s="49"/>
    </row>
    <row r="96" spans="7:8" x14ac:dyDescent="0.25">
      <c r="G96" s="49"/>
      <c r="H96" s="49"/>
    </row>
    <row r="97" spans="7:8" x14ac:dyDescent="0.25">
      <c r="G97" s="49"/>
      <c r="H97" s="49"/>
    </row>
    <row r="98" spans="7:8" x14ac:dyDescent="0.25">
      <c r="G98" s="49"/>
      <c r="H98" s="49"/>
    </row>
    <row r="99" spans="7:8" x14ac:dyDescent="0.25">
      <c r="G99" s="49"/>
      <c r="H99" s="49"/>
    </row>
    <row r="100" spans="7:8" x14ac:dyDescent="0.25">
      <c r="G100" s="49"/>
      <c r="H100" s="49"/>
    </row>
    <row r="101" spans="7:8" x14ac:dyDescent="0.25">
      <c r="G101" s="49"/>
      <c r="H101" s="49"/>
    </row>
    <row r="102" spans="7:8" x14ac:dyDescent="0.25">
      <c r="G102" s="49"/>
      <c r="H102" s="49"/>
    </row>
    <row r="103" spans="7:8" x14ac:dyDescent="0.25">
      <c r="G103" s="49"/>
      <c r="H103" s="49"/>
    </row>
    <row r="104" spans="7:8" x14ac:dyDescent="0.25">
      <c r="G104" s="49"/>
      <c r="H104" s="49"/>
    </row>
    <row r="105" spans="7:8" x14ac:dyDescent="0.25">
      <c r="G105" s="49"/>
      <c r="H105" s="49"/>
    </row>
    <row r="106" spans="7:8" x14ac:dyDescent="0.25">
      <c r="G106" s="49"/>
      <c r="H106" s="49"/>
    </row>
    <row r="107" spans="7:8" x14ac:dyDescent="0.25">
      <c r="G107" s="49"/>
      <c r="H107" s="49"/>
    </row>
    <row r="108" spans="7:8" x14ac:dyDescent="0.25">
      <c r="G108" s="49"/>
      <c r="H108" s="49"/>
    </row>
    <row r="109" spans="7:8" x14ac:dyDescent="0.25">
      <c r="G109" s="49"/>
      <c r="H109" s="49"/>
    </row>
    <row r="110" spans="7:8" x14ac:dyDescent="0.25">
      <c r="G110" s="49"/>
      <c r="H110" s="49"/>
    </row>
    <row r="111" spans="7:8" x14ac:dyDescent="0.25">
      <c r="G111" s="49"/>
      <c r="H111" s="49"/>
    </row>
    <row r="112" spans="7:8" x14ac:dyDescent="0.25">
      <c r="G112" s="49"/>
      <c r="H112" s="49"/>
    </row>
    <row r="113" spans="7:8" x14ac:dyDescent="0.25">
      <c r="G113" s="49"/>
      <c r="H113" s="49"/>
    </row>
    <row r="114" spans="7:8" x14ac:dyDescent="0.25">
      <c r="G114" s="49"/>
      <c r="H114" s="49"/>
    </row>
    <row r="115" spans="7:8" x14ac:dyDescent="0.25">
      <c r="G115" s="49"/>
      <c r="H115" s="49"/>
    </row>
    <row r="116" spans="7:8" x14ac:dyDescent="0.25">
      <c r="G116" s="49"/>
      <c r="H116" s="49"/>
    </row>
    <row r="117" spans="7:8" x14ac:dyDescent="0.25">
      <c r="G117" s="49"/>
      <c r="H117" s="49"/>
    </row>
    <row r="118" spans="7:8" x14ac:dyDescent="0.25">
      <c r="G118" s="49"/>
      <c r="H118" s="49"/>
    </row>
    <row r="119" spans="7:8" x14ac:dyDescent="0.25">
      <c r="G119" s="49"/>
      <c r="H119" s="49"/>
    </row>
    <row r="120" spans="7:8" x14ac:dyDescent="0.25">
      <c r="G120" s="49"/>
      <c r="H120" s="49"/>
    </row>
    <row r="121" spans="7:8" x14ac:dyDescent="0.25">
      <c r="G121" s="49"/>
      <c r="H121" s="49"/>
    </row>
    <row r="122" spans="7:8" x14ac:dyDescent="0.25">
      <c r="G122" s="49"/>
      <c r="H122" s="49"/>
    </row>
    <row r="123" spans="7:8" x14ac:dyDescent="0.25">
      <c r="G123" s="49"/>
      <c r="H123" s="49"/>
    </row>
    <row r="124" spans="7:8" x14ac:dyDescent="0.25">
      <c r="G124" s="49"/>
      <c r="H124" s="49"/>
    </row>
    <row r="125" spans="7:8" x14ac:dyDescent="0.25">
      <c r="G125" s="49"/>
      <c r="H125" s="49"/>
    </row>
    <row r="126" spans="7:8" x14ac:dyDescent="0.25">
      <c r="G126" s="49"/>
      <c r="H126" s="49"/>
    </row>
    <row r="127" spans="7:8" x14ac:dyDescent="0.25">
      <c r="G127" s="49"/>
      <c r="H127" s="49"/>
    </row>
    <row r="128" spans="7:8" x14ac:dyDescent="0.25">
      <c r="G128" s="49"/>
      <c r="H128" s="49"/>
    </row>
    <row r="129" spans="7:8" x14ac:dyDescent="0.25">
      <c r="G129" s="49"/>
      <c r="H129" s="49"/>
    </row>
    <row r="130" spans="7:8" x14ac:dyDescent="0.25">
      <c r="G130" s="49"/>
      <c r="H130" s="49"/>
    </row>
    <row r="131" spans="7:8" x14ac:dyDescent="0.25">
      <c r="G131" s="49"/>
      <c r="H131" s="49"/>
    </row>
    <row r="132" spans="7:8" x14ac:dyDescent="0.25">
      <c r="G132" s="49"/>
      <c r="H132" s="49"/>
    </row>
    <row r="133" spans="7:8" x14ac:dyDescent="0.25">
      <c r="G133" s="49"/>
      <c r="H133" s="49"/>
    </row>
    <row r="134" spans="7:8" x14ac:dyDescent="0.25">
      <c r="G134" s="49"/>
      <c r="H134" s="49"/>
    </row>
    <row r="135" spans="7:8" x14ac:dyDescent="0.25">
      <c r="G135" s="49"/>
      <c r="H135" s="49"/>
    </row>
    <row r="136" spans="7:8" x14ac:dyDescent="0.25">
      <c r="G136" s="49"/>
      <c r="H136" s="49"/>
    </row>
    <row r="137" spans="7:8" x14ac:dyDescent="0.25">
      <c r="G137" s="49"/>
      <c r="H137" s="49"/>
    </row>
    <row r="138" spans="7:8" x14ac:dyDescent="0.25">
      <c r="G138" s="49"/>
      <c r="H138" s="49"/>
    </row>
    <row r="139" spans="7:8" x14ac:dyDescent="0.25">
      <c r="G139" s="49"/>
      <c r="H139" s="49"/>
    </row>
    <row r="140" spans="7:8" x14ac:dyDescent="0.25">
      <c r="G140" s="49"/>
      <c r="H140" s="49"/>
    </row>
    <row r="141" spans="7:8" x14ac:dyDescent="0.25">
      <c r="G141" s="49"/>
      <c r="H141" s="49"/>
    </row>
    <row r="142" spans="7:8" x14ac:dyDescent="0.25">
      <c r="G142" s="49"/>
      <c r="H142" s="49"/>
    </row>
    <row r="143" spans="7:8" x14ac:dyDescent="0.25">
      <c r="G143" s="49"/>
      <c r="H143" s="49"/>
    </row>
    <row r="144" spans="7:8" x14ac:dyDescent="0.25">
      <c r="G144" s="49"/>
      <c r="H144" s="49"/>
    </row>
    <row r="145" spans="7:8" x14ac:dyDescent="0.25">
      <c r="G145" s="49"/>
      <c r="H145" s="49"/>
    </row>
    <row r="146" spans="7:8" x14ac:dyDescent="0.25">
      <c r="G146" s="49"/>
      <c r="H146" s="49"/>
    </row>
    <row r="147" spans="7:8" x14ac:dyDescent="0.25">
      <c r="G147" s="49"/>
      <c r="H147" s="49"/>
    </row>
    <row r="148" spans="7:8" x14ac:dyDescent="0.25">
      <c r="G148" s="49"/>
      <c r="H148" s="49"/>
    </row>
    <row r="149" spans="7:8" x14ac:dyDescent="0.25">
      <c r="G149" s="49"/>
      <c r="H149" s="49"/>
    </row>
    <row r="150" spans="7:8" x14ac:dyDescent="0.25">
      <c r="G150" s="49"/>
      <c r="H150" s="49"/>
    </row>
    <row r="151" spans="7:8" x14ac:dyDescent="0.25">
      <c r="G151" s="49"/>
      <c r="H151" s="49"/>
    </row>
    <row r="152" spans="7:8" x14ac:dyDescent="0.25">
      <c r="G152" s="49"/>
      <c r="H152" s="49"/>
    </row>
    <row r="153" spans="7:8" x14ac:dyDescent="0.25">
      <c r="G153" s="49"/>
      <c r="H153" s="49"/>
    </row>
    <row r="154" spans="7:8" x14ac:dyDescent="0.25">
      <c r="G154" s="49"/>
      <c r="H154" s="49"/>
    </row>
    <row r="155" spans="7:8" x14ac:dyDescent="0.25">
      <c r="G155" s="49"/>
      <c r="H155" s="49"/>
    </row>
    <row r="156" spans="7:8" x14ac:dyDescent="0.25">
      <c r="G156" s="49"/>
      <c r="H156" s="49"/>
    </row>
    <row r="157" spans="7:8" x14ac:dyDescent="0.25">
      <c r="G157" s="49"/>
      <c r="H157" s="49"/>
    </row>
    <row r="158" spans="7:8" x14ac:dyDescent="0.25">
      <c r="G158" s="49"/>
      <c r="H158" s="49"/>
    </row>
    <row r="159" spans="7:8" x14ac:dyDescent="0.25">
      <c r="G159" s="49"/>
      <c r="H159" s="49"/>
    </row>
    <row r="160" spans="7:8" x14ac:dyDescent="0.25">
      <c r="G160" s="49"/>
      <c r="H160" s="49"/>
    </row>
    <row r="161" spans="7:8" x14ac:dyDescent="0.25">
      <c r="G161" s="49"/>
      <c r="H161" s="49"/>
    </row>
    <row r="162" spans="7:8" x14ac:dyDescent="0.25">
      <c r="G162" s="49"/>
      <c r="H162" s="49"/>
    </row>
    <row r="163" spans="7:8" x14ac:dyDescent="0.25">
      <c r="G163" s="49"/>
      <c r="H163" s="49"/>
    </row>
    <row r="164" spans="7:8" x14ac:dyDescent="0.25">
      <c r="G164" s="49"/>
      <c r="H164" s="49"/>
    </row>
    <row r="165" spans="7:8" x14ac:dyDescent="0.25">
      <c r="G165" s="49"/>
      <c r="H165" s="49"/>
    </row>
    <row r="166" spans="7:8" x14ac:dyDescent="0.25">
      <c r="G166" s="49"/>
      <c r="H166" s="49"/>
    </row>
    <row r="167" spans="7:8" x14ac:dyDescent="0.25">
      <c r="G167" s="49"/>
      <c r="H167" s="49"/>
    </row>
    <row r="168" spans="7:8" x14ac:dyDescent="0.25">
      <c r="G168" s="49"/>
      <c r="H168" s="49"/>
    </row>
    <row r="169" spans="7:8" x14ac:dyDescent="0.25">
      <c r="G169" s="49"/>
      <c r="H169" s="49"/>
    </row>
    <row r="170" spans="7:8" x14ac:dyDescent="0.25">
      <c r="G170" s="49"/>
      <c r="H170" s="49"/>
    </row>
    <row r="171" spans="7:8" x14ac:dyDescent="0.25">
      <c r="G171" s="49"/>
      <c r="H171" s="49"/>
    </row>
    <row r="172" spans="7:8" x14ac:dyDescent="0.25">
      <c r="G172" s="49"/>
      <c r="H172" s="49"/>
    </row>
    <row r="173" spans="7:8" x14ac:dyDescent="0.25">
      <c r="G173" s="49"/>
      <c r="H173" s="49"/>
    </row>
    <row r="174" spans="7:8" x14ac:dyDescent="0.25">
      <c r="G174" s="49"/>
      <c r="H174" s="49"/>
    </row>
    <row r="175" spans="7:8" x14ac:dyDescent="0.25">
      <c r="G175" s="49"/>
      <c r="H175" s="49"/>
    </row>
    <row r="176" spans="7:8" x14ac:dyDescent="0.25">
      <c r="G176" s="49"/>
      <c r="H176" s="49"/>
    </row>
    <row r="177" spans="7:8" x14ac:dyDescent="0.25">
      <c r="G177" s="49"/>
      <c r="H177" s="49"/>
    </row>
    <row r="178" spans="7:8" x14ac:dyDescent="0.25">
      <c r="G178" s="49"/>
      <c r="H178" s="49"/>
    </row>
    <row r="179" spans="7:8" x14ac:dyDescent="0.25">
      <c r="G179" s="49"/>
      <c r="H179" s="49"/>
    </row>
    <row r="180" spans="7:8" x14ac:dyDescent="0.25">
      <c r="G180" s="49"/>
      <c r="H180" s="49"/>
    </row>
    <row r="181" spans="7:8" x14ac:dyDescent="0.25">
      <c r="G181" s="49"/>
      <c r="H181" s="49"/>
    </row>
    <row r="182" spans="7:8" x14ac:dyDescent="0.25">
      <c r="G182" s="49"/>
      <c r="H182" s="49"/>
    </row>
    <row r="183" spans="7:8" x14ac:dyDescent="0.25">
      <c r="G183" s="49"/>
      <c r="H183" s="49"/>
    </row>
    <row r="184" spans="7:8" x14ac:dyDescent="0.25">
      <c r="G184" s="49"/>
      <c r="H184" s="49"/>
    </row>
    <row r="185" spans="7:8" x14ac:dyDescent="0.25">
      <c r="G185" s="49"/>
      <c r="H185" s="49"/>
    </row>
    <row r="186" spans="7:8" x14ac:dyDescent="0.25">
      <c r="G186" s="49"/>
      <c r="H186" s="49"/>
    </row>
    <row r="187" spans="7:8" x14ac:dyDescent="0.25">
      <c r="G187" s="49"/>
      <c r="H187" s="49"/>
    </row>
    <row r="188" spans="7:8" x14ac:dyDescent="0.25">
      <c r="G188" s="49"/>
      <c r="H188" s="49"/>
    </row>
    <row r="189" spans="7:8" x14ac:dyDescent="0.25">
      <c r="G189" s="49"/>
      <c r="H189" s="49"/>
    </row>
  </sheetData>
  <mergeCells count="1">
    <mergeCell ref="B57:H61"/>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25DD-B1C2-47B3-8D1B-67BA42935A3C}">
  <sheetPr>
    <tabColor rgb="FFCCFF99"/>
  </sheetPr>
  <dimension ref="B1:U58"/>
  <sheetViews>
    <sheetView view="pageBreakPreview" zoomScale="85" zoomScaleNormal="70" zoomScaleSheetLayoutView="85" workbookViewId="0">
      <selection activeCell="B9" sqref="B9"/>
    </sheetView>
  </sheetViews>
  <sheetFormatPr defaultColWidth="9.109375" defaultRowHeight="16.2" x14ac:dyDescent="0.35"/>
  <cols>
    <col min="1" max="1" width="1.109375" style="14" customWidth="1"/>
    <col min="2" max="2" width="51.109375" style="14" customWidth="1"/>
    <col min="3" max="3" width="15.6640625" style="14" customWidth="1"/>
    <col min="4" max="4" width="2.44140625" style="14" customWidth="1"/>
    <col min="5" max="5" width="15.6640625" style="14" customWidth="1"/>
    <col min="6" max="6" width="2.44140625" style="14" customWidth="1"/>
    <col min="7" max="7" width="15.6640625" style="14" customWidth="1"/>
    <col min="8" max="8" width="2.44140625" style="14" customWidth="1"/>
    <col min="9" max="9" width="15.6640625" style="14" customWidth="1"/>
    <col min="10" max="10" width="2.44140625" style="14" customWidth="1"/>
    <col min="11" max="11" width="15.6640625" style="14" customWidth="1"/>
    <col min="12" max="12" width="2.44140625" style="14" customWidth="1"/>
    <col min="13" max="13" width="15.6640625" style="14" customWidth="1"/>
    <col min="14" max="14" width="2.44140625" style="14" customWidth="1"/>
    <col min="15" max="15" width="15.6640625" style="14" customWidth="1"/>
    <col min="16" max="16" width="2.44140625" style="14" customWidth="1"/>
    <col min="17" max="17" width="15.6640625" style="14" customWidth="1"/>
    <col min="18" max="18" width="2.33203125" style="14" customWidth="1"/>
    <col min="19" max="19" width="15.6640625" style="14" customWidth="1"/>
    <col min="20" max="20" width="2.33203125" style="14" customWidth="1"/>
    <col min="21" max="21" width="15.6640625" style="14" customWidth="1"/>
    <col min="22" max="16384" width="9.109375" style="14"/>
  </cols>
  <sheetData>
    <row r="1" spans="2:21" ht="18.600000000000001" customHeight="1" x14ac:dyDescent="0.35">
      <c r="B1" s="62" t="s">
        <v>0</v>
      </c>
    </row>
    <row r="3" spans="2:21" ht="18.600000000000001" customHeight="1" x14ac:dyDescent="0.35">
      <c r="B3" s="62" t="s">
        <v>89</v>
      </c>
    </row>
    <row r="4" spans="2:21" x14ac:dyDescent="0.35">
      <c r="B4" s="62"/>
    </row>
    <row r="5" spans="2:21" ht="15.6" customHeight="1" x14ac:dyDescent="0.35">
      <c r="B5" s="45"/>
      <c r="C5" s="67" t="s">
        <v>90</v>
      </c>
      <c r="D5" s="67"/>
      <c r="E5" s="67"/>
      <c r="F5" s="67"/>
      <c r="G5" s="67"/>
      <c r="H5" s="67"/>
      <c r="I5" s="67"/>
      <c r="J5" s="67"/>
      <c r="K5" s="67"/>
      <c r="L5" s="67"/>
      <c r="M5" s="67"/>
      <c r="N5" s="67"/>
      <c r="O5" s="67"/>
      <c r="P5" s="67"/>
      <c r="Q5" s="67"/>
      <c r="R5" s="62"/>
      <c r="S5" s="62"/>
      <c r="T5" s="62"/>
      <c r="U5" s="62"/>
    </row>
    <row r="6" spans="2:21" s="20" customFormat="1" ht="69" customHeight="1" x14ac:dyDescent="0.35">
      <c r="B6" s="14"/>
      <c r="C6" s="68" t="s">
        <v>81</v>
      </c>
      <c r="D6" s="62"/>
      <c r="E6" s="68" t="s">
        <v>91</v>
      </c>
      <c r="F6" s="62"/>
      <c r="G6" s="68" t="s">
        <v>85</v>
      </c>
      <c r="H6" s="62"/>
      <c r="I6" s="68" t="s">
        <v>92</v>
      </c>
      <c r="J6" s="62"/>
      <c r="K6" s="68" t="s">
        <v>93</v>
      </c>
      <c r="L6" s="62"/>
      <c r="M6" s="69" t="s">
        <v>94</v>
      </c>
      <c r="N6" s="62"/>
      <c r="O6" s="68" t="s">
        <v>95</v>
      </c>
      <c r="P6" s="62"/>
      <c r="Q6" s="68" t="s">
        <v>96</v>
      </c>
      <c r="R6" s="70"/>
      <c r="S6" s="68" t="s">
        <v>97</v>
      </c>
      <c r="T6" s="70"/>
      <c r="U6" s="68" t="s">
        <v>98</v>
      </c>
    </row>
    <row r="7" spans="2:21" s="20" customFormat="1" x14ac:dyDescent="0.35">
      <c r="B7" s="14"/>
      <c r="C7" s="71" t="s">
        <v>22</v>
      </c>
      <c r="D7" s="72"/>
      <c r="E7" s="71" t="s">
        <v>22</v>
      </c>
      <c r="F7" s="72"/>
      <c r="G7" s="71" t="s">
        <v>22</v>
      </c>
      <c r="H7" s="72"/>
      <c r="I7" s="71" t="s">
        <v>22</v>
      </c>
      <c r="J7" s="72"/>
      <c r="K7" s="71" t="s">
        <v>22</v>
      </c>
      <c r="L7" s="72"/>
      <c r="M7" s="71" t="s">
        <v>22</v>
      </c>
      <c r="N7" s="72"/>
      <c r="O7" s="71" t="s">
        <v>22</v>
      </c>
      <c r="P7" s="72"/>
      <c r="Q7" s="71" t="s">
        <v>22</v>
      </c>
      <c r="R7" s="71"/>
      <c r="S7" s="71" t="s">
        <v>22</v>
      </c>
      <c r="T7" s="71"/>
      <c r="U7" s="71" t="s">
        <v>22</v>
      </c>
    </row>
    <row r="8" spans="2:21" s="20" customFormat="1" x14ac:dyDescent="0.35">
      <c r="B8" s="14"/>
      <c r="C8" s="71"/>
      <c r="D8" s="72"/>
      <c r="E8" s="71"/>
      <c r="F8" s="72"/>
      <c r="G8" s="71"/>
      <c r="H8" s="72"/>
      <c r="I8" s="72"/>
      <c r="J8" s="72"/>
      <c r="K8" s="72"/>
      <c r="L8" s="72"/>
      <c r="M8" s="71"/>
      <c r="N8" s="72"/>
      <c r="O8" s="71"/>
      <c r="P8" s="72"/>
      <c r="Q8" s="71"/>
      <c r="R8" s="71"/>
      <c r="S8" s="71"/>
      <c r="T8" s="71"/>
      <c r="U8" s="71"/>
    </row>
    <row r="9" spans="2:21" s="20" customFormat="1" ht="18.600000000000001" customHeight="1" x14ac:dyDescent="0.35">
      <c r="B9" s="14" t="s">
        <v>99</v>
      </c>
      <c r="C9" s="14">
        <v>68523</v>
      </c>
      <c r="D9" s="14"/>
      <c r="E9" s="14">
        <v>-18</v>
      </c>
      <c r="F9" s="14"/>
      <c r="G9" s="14">
        <v>0</v>
      </c>
      <c r="H9" s="14"/>
      <c r="I9" s="14">
        <v>0</v>
      </c>
      <c r="J9" s="14"/>
      <c r="K9" s="14">
        <v>3134</v>
      </c>
      <c r="L9" s="14"/>
      <c r="M9" s="14">
        <v>0</v>
      </c>
      <c r="N9" s="14"/>
      <c r="O9" s="14">
        <v>233373</v>
      </c>
      <c r="P9" s="14"/>
      <c r="Q9" s="73">
        <v>305012</v>
      </c>
      <c r="R9" s="73"/>
      <c r="S9" s="14">
        <v>0</v>
      </c>
      <c r="T9" s="73"/>
      <c r="U9" s="73">
        <v>305012</v>
      </c>
    </row>
    <row r="10" spans="2:21" s="20" customFormat="1" ht="18.600000000000001" customHeight="1" x14ac:dyDescent="0.35">
      <c r="B10" s="74" t="s">
        <v>100</v>
      </c>
      <c r="C10" s="14"/>
      <c r="D10" s="14"/>
      <c r="E10" s="14"/>
      <c r="F10" s="14"/>
      <c r="G10" s="14"/>
      <c r="H10" s="14"/>
      <c r="I10" s="14"/>
      <c r="J10" s="14"/>
      <c r="K10" s="14"/>
      <c r="L10" s="14"/>
      <c r="M10" s="14"/>
      <c r="N10" s="14"/>
      <c r="O10" s="14"/>
      <c r="P10" s="14"/>
      <c r="Q10" s="73"/>
      <c r="R10" s="73"/>
      <c r="S10" s="14"/>
      <c r="T10" s="73"/>
      <c r="U10" s="73"/>
    </row>
    <row r="11" spans="2:21" s="20" customFormat="1" ht="18.600000000000001" customHeight="1" x14ac:dyDescent="0.35">
      <c r="B11" s="75" t="s">
        <v>101</v>
      </c>
      <c r="C11" s="14">
        <v>0</v>
      </c>
      <c r="D11" s="14"/>
      <c r="E11" s="14">
        <v>0</v>
      </c>
      <c r="F11" s="14"/>
      <c r="G11" s="14">
        <v>0</v>
      </c>
      <c r="H11" s="14"/>
      <c r="I11" s="14">
        <v>0</v>
      </c>
      <c r="J11" s="14"/>
      <c r="K11" s="14">
        <v>-3134</v>
      </c>
      <c r="L11" s="14"/>
      <c r="M11" s="14">
        <v>1210</v>
      </c>
      <c r="N11" s="14"/>
      <c r="O11" s="14">
        <v>-2989</v>
      </c>
      <c r="P11" s="14"/>
      <c r="Q11" s="14">
        <v>-4913</v>
      </c>
      <c r="R11" s="14"/>
      <c r="S11" s="14">
        <v>0</v>
      </c>
      <c r="T11" s="14"/>
      <c r="U11" s="73">
        <v>-4913</v>
      </c>
    </row>
    <row r="12" spans="2:21" s="20" customFormat="1" ht="18.600000000000001" customHeight="1" thickBot="1" x14ac:dyDescent="0.4">
      <c r="B12" s="75"/>
      <c r="C12" s="61"/>
      <c r="D12" s="14"/>
      <c r="E12" s="61"/>
      <c r="F12" s="14"/>
      <c r="G12" s="76"/>
      <c r="H12" s="14"/>
      <c r="I12" s="61"/>
      <c r="J12" s="14"/>
      <c r="K12" s="61"/>
      <c r="L12" s="14"/>
      <c r="M12" s="61"/>
      <c r="N12" s="14"/>
      <c r="O12" s="61"/>
      <c r="P12" s="14"/>
      <c r="Q12" s="61"/>
      <c r="R12" s="14"/>
      <c r="S12" s="61"/>
      <c r="T12" s="14"/>
      <c r="U12" s="61"/>
    </row>
    <row r="13" spans="2:21" s="20" customFormat="1" ht="18.600000000000001" customHeight="1" x14ac:dyDescent="0.35">
      <c r="B13" s="75" t="s">
        <v>102</v>
      </c>
      <c r="C13" s="14">
        <v>68523</v>
      </c>
      <c r="E13" s="14">
        <v>-18</v>
      </c>
      <c r="G13" s="14">
        <v>0</v>
      </c>
      <c r="K13" s="14">
        <v>0</v>
      </c>
      <c r="M13" s="14">
        <v>1210</v>
      </c>
      <c r="O13" s="14">
        <v>230384</v>
      </c>
      <c r="Q13" s="14">
        <v>300099</v>
      </c>
      <c r="S13" s="14">
        <v>0</v>
      </c>
      <c r="U13" s="14">
        <v>300099</v>
      </c>
    </row>
    <row r="14" spans="2:21" s="20" customFormat="1" ht="18.600000000000001" customHeight="1" x14ac:dyDescent="0.35">
      <c r="B14" s="14"/>
      <c r="C14" s="14"/>
      <c r="D14" s="14"/>
      <c r="E14" s="14"/>
      <c r="F14" s="14"/>
      <c r="G14" s="14"/>
      <c r="H14" s="14"/>
      <c r="I14" s="14"/>
      <c r="J14" s="14"/>
      <c r="K14" s="14"/>
      <c r="L14" s="14"/>
      <c r="M14" s="14"/>
      <c r="N14" s="14"/>
      <c r="O14" s="14"/>
      <c r="P14" s="14"/>
      <c r="Q14" s="73"/>
      <c r="R14" s="73"/>
      <c r="S14" s="77"/>
      <c r="T14" s="73"/>
      <c r="U14" s="73"/>
    </row>
    <row r="15" spans="2:21" s="20" customFormat="1" ht="18.600000000000001" customHeight="1" x14ac:dyDescent="0.35">
      <c r="B15" s="14" t="s">
        <v>103</v>
      </c>
      <c r="C15" s="78">
        <v>0</v>
      </c>
      <c r="D15" s="79"/>
      <c r="E15" s="79">
        <v>0</v>
      </c>
      <c r="F15" s="79"/>
      <c r="G15" s="79">
        <v>0</v>
      </c>
      <c r="H15" s="79"/>
      <c r="I15" s="79">
        <v>0</v>
      </c>
      <c r="J15" s="79"/>
      <c r="K15" s="79">
        <v>0</v>
      </c>
      <c r="L15" s="79"/>
      <c r="M15" s="79">
        <v>0</v>
      </c>
      <c r="N15" s="79"/>
      <c r="O15" s="79">
        <v>22470</v>
      </c>
      <c r="P15" s="80"/>
      <c r="Q15" s="81">
        <v>22470</v>
      </c>
      <c r="R15" s="81"/>
      <c r="S15" s="79">
        <v>294</v>
      </c>
      <c r="T15" s="81"/>
      <c r="U15" s="82">
        <v>22764</v>
      </c>
    </row>
    <row r="16" spans="2:21" s="20" customFormat="1" x14ac:dyDescent="0.35">
      <c r="B16" s="14"/>
      <c r="C16" s="83"/>
      <c r="D16" s="14"/>
      <c r="E16" s="14"/>
      <c r="F16" s="14"/>
      <c r="G16" s="14"/>
      <c r="H16" s="14"/>
      <c r="I16" s="14"/>
      <c r="J16" s="14"/>
      <c r="K16" s="14"/>
      <c r="L16" s="14"/>
      <c r="M16" s="84"/>
      <c r="N16" s="14"/>
      <c r="O16" s="84"/>
      <c r="P16" s="62"/>
      <c r="Q16" s="73"/>
      <c r="R16" s="73"/>
      <c r="S16" s="14"/>
      <c r="T16" s="73"/>
      <c r="U16" s="85"/>
    </row>
    <row r="17" spans="2:21" s="20" customFormat="1" x14ac:dyDescent="0.35">
      <c r="B17" s="14" t="s">
        <v>104</v>
      </c>
      <c r="C17" s="83"/>
      <c r="D17" s="14"/>
      <c r="E17" s="14"/>
      <c r="F17" s="14"/>
      <c r="G17" s="14"/>
      <c r="H17" s="14"/>
      <c r="I17" s="14"/>
      <c r="J17" s="14"/>
      <c r="K17" s="14"/>
      <c r="L17" s="14"/>
      <c r="M17" s="84"/>
      <c r="N17" s="14"/>
      <c r="O17" s="84"/>
      <c r="P17" s="62"/>
      <c r="Q17" s="73"/>
      <c r="R17" s="73"/>
      <c r="S17" s="14"/>
      <c r="T17" s="73"/>
      <c r="U17" s="85"/>
    </row>
    <row r="18" spans="2:21" s="20" customFormat="1" x14ac:dyDescent="0.35">
      <c r="B18" s="86" t="s">
        <v>105</v>
      </c>
      <c r="C18" s="83">
        <v>0</v>
      </c>
      <c r="D18" s="14"/>
      <c r="E18" s="14">
        <v>0</v>
      </c>
      <c r="F18" s="14"/>
      <c r="G18" s="14">
        <v>0</v>
      </c>
      <c r="H18" s="14"/>
      <c r="J18" s="14"/>
      <c r="K18" s="14">
        <v>0</v>
      </c>
      <c r="L18" s="14"/>
      <c r="M18" s="14">
        <v>-898</v>
      </c>
      <c r="N18" s="14"/>
      <c r="O18" s="14">
        <v>0</v>
      </c>
      <c r="P18" s="62"/>
      <c r="Q18" s="73">
        <v>-898</v>
      </c>
      <c r="R18" s="73"/>
      <c r="S18" s="14">
        <v>0</v>
      </c>
      <c r="T18" s="73"/>
      <c r="U18" s="85">
        <v>-898</v>
      </c>
    </row>
    <row r="19" spans="2:21" s="20" customFormat="1" x14ac:dyDescent="0.35">
      <c r="B19" s="86" t="s">
        <v>106</v>
      </c>
      <c r="C19" s="83"/>
      <c r="D19" s="14"/>
      <c r="E19" s="14"/>
      <c r="F19" s="14"/>
      <c r="G19" s="14"/>
      <c r="H19" s="14"/>
      <c r="J19" s="14"/>
      <c r="K19" s="14"/>
      <c r="L19" s="14"/>
      <c r="M19" s="14">
        <v>188</v>
      </c>
      <c r="N19" s="14"/>
      <c r="O19" s="14">
        <v>-188</v>
      </c>
      <c r="P19" s="62"/>
      <c r="Q19" s="14">
        <v>0</v>
      </c>
      <c r="R19" s="73"/>
      <c r="S19" s="14"/>
      <c r="T19" s="73"/>
      <c r="U19" s="87">
        <v>0</v>
      </c>
    </row>
    <row r="20" spans="2:21" s="20" customFormat="1" x14ac:dyDescent="0.35">
      <c r="B20" s="86" t="s">
        <v>107</v>
      </c>
      <c r="C20" s="88">
        <v>0</v>
      </c>
      <c r="D20" s="55"/>
      <c r="E20" s="55">
        <v>0</v>
      </c>
      <c r="F20" s="55"/>
      <c r="G20" s="55">
        <v>0</v>
      </c>
      <c r="H20" s="55"/>
      <c r="I20" s="55">
        <v>62</v>
      </c>
      <c r="J20" s="55"/>
      <c r="K20" s="55">
        <v>0</v>
      </c>
      <c r="L20" s="55"/>
      <c r="M20" s="55">
        <v>0</v>
      </c>
      <c r="N20" s="55"/>
      <c r="O20" s="55">
        <v>0</v>
      </c>
      <c r="P20" s="55"/>
      <c r="Q20" s="55">
        <v>62</v>
      </c>
      <c r="R20" s="55"/>
      <c r="S20" s="55">
        <v>52</v>
      </c>
      <c r="T20" s="77"/>
      <c r="U20" s="89">
        <v>114</v>
      </c>
    </row>
    <row r="21" spans="2:21" s="20" customFormat="1" x14ac:dyDescent="0.35">
      <c r="B21" s="14" t="s">
        <v>108</v>
      </c>
      <c r="C21" s="14"/>
      <c r="D21" s="14"/>
      <c r="E21" s="14"/>
      <c r="F21" s="14"/>
      <c r="G21" s="14"/>
      <c r="H21" s="14"/>
      <c r="I21" s="14"/>
      <c r="J21" s="14"/>
      <c r="K21" s="14"/>
      <c r="L21" s="14"/>
      <c r="M21" s="84"/>
      <c r="N21" s="14"/>
      <c r="O21" s="84"/>
      <c r="P21" s="62"/>
      <c r="Q21" s="73"/>
      <c r="R21" s="73"/>
      <c r="S21" s="73"/>
      <c r="T21" s="73"/>
      <c r="U21" s="73"/>
    </row>
    <row r="22" spans="2:21" s="20" customFormat="1" x14ac:dyDescent="0.35">
      <c r="B22" s="14" t="s">
        <v>109</v>
      </c>
      <c r="C22" s="14">
        <v>0</v>
      </c>
      <c r="E22" s="20">
        <v>0</v>
      </c>
      <c r="G22" s="20">
        <v>0</v>
      </c>
      <c r="I22" s="14">
        <v>62</v>
      </c>
      <c r="J22" s="14"/>
      <c r="K22" s="14">
        <v>0</v>
      </c>
      <c r="M22" s="14">
        <v>-710</v>
      </c>
      <c r="O22" s="14">
        <v>22282</v>
      </c>
      <c r="Q22" s="14">
        <v>21634</v>
      </c>
      <c r="R22" s="14"/>
      <c r="S22" s="14">
        <v>346</v>
      </c>
      <c r="T22" s="14"/>
      <c r="U22" s="73">
        <v>21980</v>
      </c>
    </row>
    <row r="23" spans="2:21" s="20" customFormat="1" x14ac:dyDescent="0.35">
      <c r="C23" s="14"/>
      <c r="D23" s="14"/>
      <c r="E23" s="14"/>
      <c r="F23" s="14"/>
      <c r="G23" s="14"/>
      <c r="H23" s="14"/>
      <c r="I23" s="14"/>
      <c r="J23" s="14"/>
      <c r="K23" s="14"/>
      <c r="L23" s="14"/>
      <c r="M23" s="60"/>
      <c r="N23" s="14"/>
      <c r="O23" s="60"/>
      <c r="P23" s="72"/>
      <c r="Q23" s="73"/>
      <c r="R23" s="73"/>
      <c r="S23" s="14"/>
      <c r="T23" s="73"/>
      <c r="U23" s="73"/>
    </row>
    <row r="24" spans="2:21" s="20" customFormat="1" x14ac:dyDescent="0.35">
      <c r="B24" s="14" t="s">
        <v>110</v>
      </c>
      <c r="C24" s="14"/>
      <c r="D24" s="14"/>
      <c r="E24" s="14"/>
      <c r="F24" s="14"/>
      <c r="G24" s="14"/>
      <c r="H24" s="14"/>
      <c r="I24" s="14"/>
      <c r="J24" s="14"/>
      <c r="K24" s="14"/>
      <c r="L24" s="14"/>
      <c r="M24" s="60"/>
      <c r="N24" s="14"/>
      <c r="O24" s="60"/>
      <c r="P24" s="72"/>
      <c r="Q24" s="90"/>
      <c r="R24" s="90"/>
      <c r="S24" s="14"/>
      <c r="T24" s="90"/>
      <c r="U24" s="90"/>
    </row>
    <row r="25" spans="2:21" s="20" customFormat="1" x14ac:dyDescent="0.35">
      <c r="B25" s="86" t="s">
        <v>111</v>
      </c>
      <c r="C25" s="78"/>
      <c r="D25" s="79"/>
      <c r="E25" s="79"/>
      <c r="F25" s="79"/>
      <c r="G25" s="79"/>
      <c r="H25" s="79"/>
      <c r="I25" s="79"/>
      <c r="J25" s="79"/>
      <c r="K25" s="79"/>
      <c r="L25" s="79"/>
      <c r="M25" s="91"/>
      <c r="N25" s="79"/>
      <c r="O25" s="91"/>
      <c r="P25" s="92"/>
      <c r="Q25" s="93"/>
      <c r="R25" s="93"/>
      <c r="S25" s="79"/>
      <c r="T25" s="93"/>
      <c r="U25" s="94"/>
    </row>
    <row r="26" spans="2:21" s="20" customFormat="1" x14ac:dyDescent="0.35">
      <c r="B26" s="86" t="s">
        <v>112</v>
      </c>
      <c r="C26" s="83">
        <v>0</v>
      </c>
      <c r="D26" s="14"/>
      <c r="E26" s="14">
        <v>0</v>
      </c>
      <c r="F26" s="14"/>
      <c r="G26" s="14">
        <v>0</v>
      </c>
      <c r="H26" s="14"/>
      <c r="I26" s="14">
        <v>0</v>
      </c>
      <c r="J26" s="14"/>
      <c r="K26" s="14">
        <v>0</v>
      </c>
      <c r="L26" s="14"/>
      <c r="M26" s="14">
        <v>0</v>
      </c>
      <c r="N26" s="14"/>
      <c r="O26" s="14">
        <v>0</v>
      </c>
      <c r="P26" s="14"/>
      <c r="Q26" s="14">
        <v>0</v>
      </c>
      <c r="R26" s="90"/>
      <c r="S26" s="14">
        <v>4967</v>
      </c>
      <c r="T26" s="90"/>
      <c r="U26" s="95">
        <v>4967</v>
      </c>
    </row>
    <row r="27" spans="2:21" s="20" customFormat="1" x14ac:dyDescent="0.35">
      <c r="B27" s="86" t="s">
        <v>113</v>
      </c>
      <c r="C27" s="83">
        <v>0</v>
      </c>
      <c r="D27" s="14"/>
      <c r="E27" s="14">
        <v>0</v>
      </c>
      <c r="F27" s="14"/>
      <c r="G27" s="14">
        <v>0</v>
      </c>
      <c r="H27" s="14"/>
      <c r="I27" s="14">
        <v>0</v>
      </c>
      <c r="J27" s="14"/>
      <c r="K27" s="14">
        <v>0</v>
      </c>
      <c r="L27" s="14"/>
      <c r="M27" s="14">
        <v>0</v>
      </c>
      <c r="N27" s="14"/>
      <c r="O27" s="14">
        <v>0</v>
      </c>
      <c r="P27" s="14"/>
      <c r="Q27" s="14">
        <v>0</v>
      </c>
      <c r="R27" s="14"/>
      <c r="S27" s="14">
        <v>0</v>
      </c>
      <c r="T27" s="14"/>
      <c r="U27" s="87">
        <v>0</v>
      </c>
    </row>
    <row r="28" spans="2:21" x14ac:dyDescent="0.35">
      <c r="B28" s="86" t="s">
        <v>114</v>
      </c>
      <c r="C28" s="83"/>
      <c r="U28" s="87"/>
    </row>
    <row r="29" spans="2:21" s="20" customFormat="1" x14ac:dyDescent="0.35">
      <c r="B29" s="96" t="s">
        <v>115</v>
      </c>
      <c r="C29" s="97">
        <v>0</v>
      </c>
      <c r="D29" s="98"/>
      <c r="E29" s="98">
        <v>0</v>
      </c>
      <c r="F29" s="98"/>
      <c r="G29" s="55">
        <v>0</v>
      </c>
      <c r="H29" s="55"/>
      <c r="I29" s="55">
        <v>0</v>
      </c>
      <c r="J29" s="55"/>
      <c r="K29" s="55">
        <v>0</v>
      </c>
      <c r="L29" s="55"/>
      <c r="M29" s="55">
        <v>0</v>
      </c>
      <c r="N29" s="55"/>
      <c r="O29" s="55">
        <v>-13695</v>
      </c>
      <c r="P29" s="55"/>
      <c r="Q29" s="55">
        <v>-13695</v>
      </c>
      <c r="R29" s="55"/>
      <c r="S29" s="55">
        <v>0</v>
      </c>
      <c r="T29" s="55"/>
      <c r="U29" s="89">
        <v>-13695</v>
      </c>
    </row>
    <row r="30" spans="2:21" s="20" customFormat="1" x14ac:dyDescent="0.35">
      <c r="B30" s="96"/>
      <c r="C30" s="96"/>
      <c r="D30" s="96"/>
      <c r="E30" s="96"/>
      <c r="F30" s="96"/>
      <c r="G30" s="14"/>
      <c r="H30" s="14"/>
      <c r="I30" s="14"/>
      <c r="J30" s="14"/>
      <c r="K30" s="14"/>
      <c r="L30" s="14"/>
      <c r="M30" s="14"/>
      <c r="N30" s="14"/>
      <c r="O30" s="14"/>
      <c r="P30" s="14"/>
      <c r="Q30" s="14"/>
      <c r="R30" s="14"/>
      <c r="S30" s="14"/>
      <c r="T30" s="14"/>
      <c r="U30" s="14"/>
    </row>
    <row r="31" spans="2:21" s="20" customFormat="1" x14ac:dyDescent="0.3">
      <c r="B31" s="96" t="s">
        <v>116</v>
      </c>
      <c r="C31" s="96">
        <v>0</v>
      </c>
      <c r="D31" s="96">
        <v>0</v>
      </c>
      <c r="E31" s="96">
        <v>0</v>
      </c>
      <c r="F31" s="96">
        <v>0</v>
      </c>
      <c r="G31" s="96">
        <v>0</v>
      </c>
      <c r="H31" s="96">
        <v>0</v>
      </c>
      <c r="I31" s="96">
        <v>0</v>
      </c>
      <c r="J31" s="96">
        <v>0</v>
      </c>
      <c r="K31" s="96">
        <v>0</v>
      </c>
      <c r="L31" s="96">
        <v>0</v>
      </c>
      <c r="M31" s="96">
        <v>0</v>
      </c>
      <c r="N31" s="96">
        <v>0</v>
      </c>
      <c r="O31" s="96">
        <v>-13695</v>
      </c>
      <c r="P31" s="96">
        <v>0</v>
      </c>
      <c r="Q31" s="96">
        <v>-13695</v>
      </c>
      <c r="R31" s="96">
        <v>0</v>
      </c>
      <c r="S31" s="96">
        <v>4967</v>
      </c>
      <c r="T31" s="96">
        <v>0</v>
      </c>
      <c r="U31" s="96">
        <v>-8728</v>
      </c>
    </row>
    <row r="32" spans="2:21" s="20" customFormat="1" ht="16.8" thickBot="1" x14ac:dyDescent="0.4">
      <c r="B32" s="14"/>
      <c r="C32" s="61"/>
      <c r="D32" s="14"/>
      <c r="E32" s="61"/>
      <c r="F32" s="14"/>
      <c r="G32" s="76"/>
      <c r="H32" s="14"/>
      <c r="I32" s="61"/>
      <c r="J32" s="14"/>
      <c r="K32" s="61"/>
      <c r="L32" s="14"/>
      <c r="M32" s="61"/>
      <c r="N32" s="14"/>
      <c r="O32" s="61"/>
      <c r="P32" s="14"/>
      <c r="Q32" s="61"/>
      <c r="R32" s="14"/>
      <c r="S32" s="61"/>
      <c r="T32" s="14"/>
      <c r="U32" s="61"/>
    </row>
    <row r="33" spans="2:21" s="20" customFormat="1" x14ac:dyDescent="0.35">
      <c r="B33" s="14"/>
      <c r="C33" s="14"/>
      <c r="D33" s="14"/>
      <c r="E33" s="14"/>
      <c r="F33" s="14"/>
      <c r="G33" s="14"/>
      <c r="H33" s="14"/>
      <c r="I33" s="14"/>
      <c r="J33" s="14"/>
      <c r="K33" s="14"/>
      <c r="L33" s="14"/>
      <c r="M33" s="14"/>
      <c r="N33" s="14"/>
      <c r="O33" s="14"/>
      <c r="P33" s="14"/>
      <c r="Q33" s="14"/>
      <c r="R33" s="14"/>
      <c r="S33" s="14"/>
      <c r="T33" s="14"/>
      <c r="U33" s="14"/>
    </row>
    <row r="34" spans="2:21" s="20" customFormat="1" ht="16.8" thickBot="1" x14ac:dyDescent="0.4">
      <c r="B34" s="14" t="s">
        <v>117</v>
      </c>
      <c r="C34" s="61">
        <v>68523</v>
      </c>
      <c r="D34" s="14"/>
      <c r="E34" s="61">
        <v>-18</v>
      </c>
      <c r="F34" s="14"/>
      <c r="G34" s="61">
        <v>0</v>
      </c>
      <c r="H34" s="14"/>
      <c r="I34" s="61">
        <v>62</v>
      </c>
      <c r="J34" s="14"/>
      <c r="K34" s="61">
        <v>0</v>
      </c>
      <c r="L34" s="14"/>
      <c r="M34" s="61">
        <v>500</v>
      </c>
      <c r="N34" s="14"/>
      <c r="O34" s="61">
        <v>238971</v>
      </c>
      <c r="P34" s="14"/>
      <c r="Q34" s="61">
        <v>308038</v>
      </c>
      <c r="R34" s="14"/>
      <c r="S34" s="61">
        <v>5313</v>
      </c>
      <c r="T34" s="14"/>
      <c r="U34" s="61">
        <v>313351</v>
      </c>
    </row>
    <row r="35" spans="2:21" s="20" customFormat="1" x14ac:dyDescent="0.35">
      <c r="B35" s="14"/>
      <c r="C35" s="14"/>
      <c r="D35" s="14"/>
      <c r="E35" s="14"/>
      <c r="F35" s="14"/>
      <c r="G35" s="14"/>
      <c r="H35" s="14"/>
      <c r="I35" s="14"/>
      <c r="J35" s="14"/>
      <c r="K35" s="14"/>
      <c r="L35" s="14"/>
      <c r="M35" s="99"/>
      <c r="N35" s="14"/>
      <c r="O35" s="99"/>
      <c r="P35" s="62"/>
      <c r="Q35" s="99"/>
      <c r="R35" s="99"/>
      <c r="S35" s="99"/>
      <c r="T35" s="99"/>
      <c r="U35" s="99"/>
    </row>
    <row r="36" spans="2:21" ht="18.600000000000001" customHeight="1" x14ac:dyDescent="0.35"/>
    <row r="37" spans="2:21" ht="18.600000000000001" customHeight="1" x14ac:dyDescent="0.35">
      <c r="B37" s="14" t="s">
        <v>118</v>
      </c>
      <c r="C37" s="14">
        <v>68489</v>
      </c>
      <c r="E37" s="14">
        <v>-18</v>
      </c>
      <c r="G37" s="14">
        <v>34</v>
      </c>
      <c r="I37" s="14">
        <v>0</v>
      </c>
      <c r="K37" s="14">
        <v>2971</v>
      </c>
      <c r="M37" s="14">
        <v>0</v>
      </c>
      <c r="O37" s="14">
        <v>228901</v>
      </c>
      <c r="Q37" s="73">
        <v>300377</v>
      </c>
      <c r="R37" s="73"/>
      <c r="S37" s="73">
        <v>54</v>
      </c>
      <c r="T37" s="73"/>
      <c r="U37" s="73">
        <v>300431</v>
      </c>
    </row>
    <row r="38" spans="2:21" ht="18.600000000000001" customHeight="1" x14ac:dyDescent="0.35"/>
    <row r="39" spans="2:21" ht="16.2" customHeight="1" x14ac:dyDescent="0.35">
      <c r="B39" s="14" t="s">
        <v>119</v>
      </c>
      <c r="C39" s="78">
        <v>0</v>
      </c>
      <c r="D39" s="79"/>
      <c r="E39" s="79">
        <v>0</v>
      </c>
      <c r="F39" s="79"/>
      <c r="G39" s="79">
        <v>0</v>
      </c>
      <c r="H39" s="79"/>
      <c r="I39" s="79">
        <v>0</v>
      </c>
      <c r="J39" s="79"/>
      <c r="K39" s="79">
        <v>0</v>
      </c>
      <c r="L39" s="79"/>
      <c r="M39" s="79">
        <v>0</v>
      </c>
      <c r="N39" s="79"/>
      <c r="O39" s="79">
        <v>21591</v>
      </c>
      <c r="P39" s="80"/>
      <c r="Q39" s="81">
        <v>21591</v>
      </c>
      <c r="R39" s="81"/>
      <c r="S39" s="81">
        <v>-54</v>
      </c>
      <c r="T39" s="81"/>
      <c r="U39" s="82">
        <v>21537</v>
      </c>
    </row>
    <row r="40" spans="2:21" ht="18.600000000000001" customHeight="1" x14ac:dyDescent="0.35">
      <c r="C40" s="83"/>
      <c r="P40" s="62"/>
      <c r="Q40" s="90"/>
      <c r="R40" s="90"/>
      <c r="S40" s="90"/>
      <c r="T40" s="90"/>
      <c r="U40" s="95"/>
    </row>
    <row r="41" spans="2:21" ht="18.600000000000001" customHeight="1" x14ac:dyDescent="0.35">
      <c r="B41" s="14" t="s">
        <v>104</v>
      </c>
      <c r="C41" s="83"/>
      <c r="P41" s="62"/>
      <c r="Q41" s="90"/>
      <c r="R41" s="90"/>
      <c r="S41" s="90"/>
      <c r="T41" s="90"/>
      <c r="U41" s="95"/>
    </row>
    <row r="42" spans="2:21" ht="15" customHeight="1" x14ac:dyDescent="0.35">
      <c r="B42" s="86" t="s">
        <v>120</v>
      </c>
      <c r="C42" s="83">
        <v>34</v>
      </c>
      <c r="E42" s="14">
        <v>0</v>
      </c>
      <c r="G42" s="14">
        <v>-34</v>
      </c>
      <c r="K42" s="14">
        <v>0</v>
      </c>
      <c r="M42" s="14">
        <v>0</v>
      </c>
      <c r="O42" s="14">
        <v>0</v>
      </c>
      <c r="P42" s="62"/>
      <c r="Q42" s="14">
        <v>0</v>
      </c>
      <c r="R42" s="90"/>
      <c r="S42" s="90">
        <v>0</v>
      </c>
      <c r="T42" s="90"/>
      <c r="U42" s="87">
        <v>0</v>
      </c>
    </row>
    <row r="43" spans="2:21" x14ac:dyDescent="0.35">
      <c r="B43" s="86" t="s">
        <v>121</v>
      </c>
      <c r="C43" s="83">
        <v>0</v>
      </c>
      <c r="E43" s="14">
        <v>0</v>
      </c>
      <c r="G43" s="14">
        <v>0</v>
      </c>
      <c r="I43" s="14">
        <v>0</v>
      </c>
      <c r="K43" s="14">
        <v>163</v>
      </c>
      <c r="M43" s="14">
        <v>0</v>
      </c>
      <c r="O43" s="14">
        <v>0</v>
      </c>
      <c r="P43" s="62"/>
      <c r="Q43" s="73">
        <v>163</v>
      </c>
      <c r="R43" s="73"/>
      <c r="S43" s="14">
        <v>0</v>
      </c>
      <c r="T43" s="73"/>
      <c r="U43" s="85">
        <v>163</v>
      </c>
    </row>
    <row r="44" spans="2:21" x14ac:dyDescent="0.35">
      <c r="B44" s="86" t="s">
        <v>122</v>
      </c>
      <c r="C44" s="83"/>
      <c r="P44" s="62"/>
      <c r="Q44" s="73"/>
      <c r="R44" s="73"/>
      <c r="S44" s="73"/>
      <c r="T44" s="73"/>
      <c r="U44" s="85"/>
    </row>
    <row r="45" spans="2:21" x14ac:dyDescent="0.35">
      <c r="B45" s="86" t="s">
        <v>107</v>
      </c>
      <c r="C45" s="88">
        <v>0</v>
      </c>
      <c r="D45" s="55"/>
      <c r="E45" s="55">
        <v>0</v>
      </c>
      <c r="F45" s="55"/>
      <c r="G45" s="55">
        <v>0</v>
      </c>
      <c r="H45" s="55"/>
      <c r="I45" s="55">
        <v>0</v>
      </c>
      <c r="J45" s="55"/>
      <c r="K45" s="55">
        <v>0</v>
      </c>
      <c r="L45" s="55"/>
      <c r="M45" s="55">
        <v>0</v>
      </c>
      <c r="N45" s="55"/>
      <c r="O45" s="55">
        <v>0</v>
      </c>
      <c r="P45" s="100"/>
      <c r="Q45" s="55">
        <v>0</v>
      </c>
      <c r="R45" s="77"/>
      <c r="S45" s="55">
        <v>0</v>
      </c>
      <c r="T45" s="77"/>
      <c r="U45" s="89">
        <v>0</v>
      </c>
    </row>
    <row r="46" spans="2:21" ht="18.600000000000001" customHeight="1" x14ac:dyDescent="0.35">
      <c r="B46" s="14" t="s">
        <v>108</v>
      </c>
      <c r="P46" s="62"/>
      <c r="Q46" s="90"/>
      <c r="R46" s="90"/>
      <c r="S46" s="90"/>
      <c r="T46" s="90"/>
      <c r="U46" s="90"/>
    </row>
    <row r="47" spans="2:21" x14ac:dyDescent="0.35">
      <c r="B47" s="14" t="s">
        <v>109</v>
      </c>
      <c r="C47" s="14">
        <v>34</v>
      </c>
      <c r="E47" s="14">
        <v>0</v>
      </c>
      <c r="G47" s="14">
        <v>-34</v>
      </c>
      <c r="H47" s="20"/>
      <c r="I47" s="14">
        <v>0</v>
      </c>
      <c r="J47" s="20"/>
      <c r="K47" s="14">
        <v>163</v>
      </c>
      <c r="L47" s="20"/>
      <c r="M47" s="14">
        <v>0</v>
      </c>
      <c r="N47" s="20"/>
      <c r="O47" s="14">
        <v>21591</v>
      </c>
      <c r="P47" s="20"/>
      <c r="Q47" s="14">
        <v>21754</v>
      </c>
      <c r="S47" s="73">
        <v>-54</v>
      </c>
      <c r="U47" s="73">
        <v>21700</v>
      </c>
    </row>
    <row r="48" spans="2:21" x14ac:dyDescent="0.35">
      <c r="B48" s="86"/>
      <c r="P48" s="62"/>
      <c r="Q48" s="73"/>
      <c r="R48" s="73"/>
      <c r="S48" s="73"/>
      <c r="T48" s="73"/>
      <c r="U48" s="73"/>
    </row>
    <row r="49" spans="2:21" x14ac:dyDescent="0.35">
      <c r="B49" s="14" t="s">
        <v>110</v>
      </c>
    </row>
    <row r="50" spans="2:21" x14ac:dyDescent="0.35">
      <c r="B50" s="86" t="s">
        <v>113</v>
      </c>
      <c r="C50" s="14">
        <v>0</v>
      </c>
      <c r="E50" s="14">
        <v>0</v>
      </c>
      <c r="G50" s="14">
        <v>0</v>
      </c>
      <c r="I50" s="14">
        <v>0</v>
      </c>
      <c r="K50" s="14">
        <v>0</v>
      </c>
      <c r="M50" s="14">
        <v>0</v>
      </c>
      <c r="O50" s="14">
        <v>0</v>
      </c>
      <c r="Q50" s="14">
        <v>0</v>
      </c>
      <c r="S50" s="14">
        <v>0</v>
      </c>
      <c r="U50" s="14">
        <v>0</v>
      </c>
    </row>
    <row r="51" spans="2:21" x14ac:dyDescent="0.35">
      <c r="B51" s="86" t="s">
        <v>114</v>
      </c>
    </row>
    <row r="52" spans="2:21" x14ac:dyDescent="0.35">
      <c r="B52" s="14" t="s">
        <v>123</v>
      </c>
      <c r="C52" s="14">
        <v>0</v>
      </c>
      <c r="E52" s="14">
        <v>0</v>
      </c>
      <c r="G52" s="14">
        <v>0</v>
      </c>
      <c r="I52" s="14">
        <v>0</v>
      </c>
      <c r="K52" s="14">
        <v>0</v>
      </c>
      <c r="M52" s="14">
        <v>0</v>
      </c>
      <c r="O52" s="14">
        <v>-17119</v>
      </c>
      <c r="Q52" s="14">
        <v>-17119</v>
      </c>
      <c r="S52" s="14">
        <v>0</v>
      </c>
      <c r="U52" s="14">
        <v>-17119</v>
      </c>
    </row>
    <row r="53" spans="2:21" ht="16.8" thickBot="1" x14ac:dyDescent="0.4">
      <c r="C53" s="61"/>
      <c r="E53" s="61"/>
      <c r="F53" s="101"/>
      <c r="G53" s="61"/>
      <c r="I53" s="61"/>
      <c r="K53" s="61"/>
      <c r="M53" s="61"/>
      <c r="O53" s="61"/>
      <c r="Q53" s="61"/>
      <c r="S53" s="61"/>
      <c r="U53" s="61"/>
    </row>
    <row r="55" spans="2:21" ht="16.8" thickBot="1" x14ac:dyDescent="0.4">
      <c r="B55" s="14" t="s">
        <v>124</v>
      </c>
      <c r="C55" s="61">
        <v>68523</v>
      </c>
      <c r="E55" s="61">
        <v>-18</v>
      </c>
      <c r="G55" s="61">
        <v>0</v>
      </c>
      <c r="I55" s="61">
        <v>0</v>
      </c>
      <c r="K55" s="61">
        <v>3134</v>
      </c>
      <c r="M55" s="61">
        <v>0</v>
      </c>
      <c r="O55" s="61">
        <v>233373</v>
      </c>
      <c r="Q55" s="61">
        <v>305012</v>
      </c>
      <c r="S55" s="61">
        <v>0</v>
      </c>
      <c r="U55" s="61">
        <v>305012</v>
      </c>
    </row>
    <row r="57" spans="2:21" ht="18.600000000000001" customHeight="1" x14ac:dyDescent="0.35">
      <c r="B57" s="102" t="s">
        <v>125</v>
      </c>
      <c r="C57" s="102"/>
      <c r="D57" s="102"/>
      <c r="E57" s="102"/>
      <c r="F57" s="102"/>
      <c r="G57" s="102"/>
      <c r="H57" s="102"/>
      <c r="I57" s="102"/>
      <c r="J57" s="102"/>
      <c r="K57" s="102"/>
      <c r="L57" s="102"/>
      <c r="M57" s="102"/>
      <c r="N57" s="102"/>
      <c r="O57" s="102"/>
      <c r="P57" s="102"/>
      <c r="Q57" s="102"/>
      <c r="R57" s="102"/>
      <c r="S57" s="102"/>
      <c r="T57" s="102"/>
      <c r="U57" s="102"/>
    </row>
    <row r="58" spans="2:21" ht="18.600000000000001" customHeight="1" x14ac:dyDescent="0.35">
      <c r="B58" s="102"/>
      <c r="C58" s="102"/>
      <c r="D58" s="102"/>
      <c r="E58" s="102"/>
      <c r="F58" s="102"/>
      <c r="G58" s="102"/>
      <c r="H58" s="102"/>
      <c r="I58" s="102"/>
      <c r="J58" s="102"/>
      <c r="K58" s="102"/>
      <c r="L58" s="102"/>
      <c r="M58" s="102"/>
      <c r="N58" s="102"/>
      <c r="O58" s="102"/>
      <c r="P58" s="102"/>
      <c r="Q58" s="102"/>
      <c r="R58" s="102"/>
      <c r="S58" s="102"/>
      <c r="T58" s="102"/>
      <c r="U58" s="102"/>
    </row>
  </sheetData>
  <mergeCells count="2">
    <mergeCell ref="C5:Q5"/>
    <mergeCell ref="B57:U58"/>
  </mergeCells>
  <printOptions horizontalCentered="1"/>
  <pageMargins left="0.51181102362204722" right="0" top="0.51181102362204722" bottom="0" header="0" footer="0"/>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B06B1-DB15-4FF6-BC91-3B25B2B88879}">
  <sheetPr>
    <tabColor rgb="FFCCFF99"/>
    <pageSetUpPr fitToPage="1"/>
  </sheetPr>
  <dimension ref="A1:M149"/>
  <sheetViews>
    <sheetView view="pageBreakPreview" zoomScaleNormal="85" zoomScaleSheetLayoutView="100" workbookViewId="0">
      <selection activeCell="B112" sqref="B112"/>
    </sheetView>
  </sheetViews>
  <sheetFormatPr defaultColWidth="9.109375" defaultRowHeight="13.8" x14ac:dyDescent="0.3"/>
  <cols>
    <col min="1" max="1" width="3.109375" style="105" customWidth="1"/>
    <col min="2" max="2" width="46.5546875" style="105" customWidth="1"/>
    <col min="3" max="3" width="14" style="105" customWidth="1"/>
    <col min="4" max="4" width="24.88671875" style="20" customWidth="1"/>
    <col min="5" max="5" width="2.109375" style="20" customWidth="1"/>
    <col min="6" max="6" width="23.88671875" style="20" customWidth="1"/>
    <col min="7" max="7" width="3" style="105" customWidth="1"/>
    <col min="8" max="8" width="14.44140625" style="105" customWidth="1"/>
    <col min="9" max="9" width="12.88671875" style="105" customWidth="1"/>
    <col min="10" max="10" width="13.109375" style="105" customWidth="1"/>
    <col min="11" max="11" width="11.33203125" style="105" bestFit="1" customWidth="1"/>
    <col min="12" max="16384" width="9.109375" style="105"/>
  </cols>
  <sheetData>
    <row r="1" spans="1:13" ht="16.2" x14ac:dyDescent="0.35">
      <c r="A1" s="103" t="s">
        <v>0</v>
      </c>
      <c r="B1" s="104"/>
      <c r="C1" s="104"/>
      <c r="D1" s="14"/>
      <c r="E1" s="14"/>
      <c r="F1" s="14"/>
      <c r="G1" s="104"/>
      <c r="H1" s="104"/>
    </row>
    <row r="2" spans="1:13" ht="16.2" x14ac:dyDescent="0.35">
      <c r="A2" s="104"/>
      <c r="B2" s="104"/>
      <c r="C2" s="104"/>
      <c r="D2" s="14"/>
      <c r="E2" s="14"/>
      <c r="F2" s="14"/>
      <c r="G2" s="104"/>
      <c r="H2" s="104"/>
    </row>
    <row r="3" spans="1:13" ht="16.2" x14ac:dyDescent="0.35">
      <c r="A3" s="103" t="s">
        <v>126</v>
      </c>
      <c r="B3" s="104"/>
      <c r="C3" s="104"/>
      <c r="D3" s="14"/>
      <c r="E3" s="14"/>
      <c r="F3" s="14"/>
      <c r="G3" s="104"/>
      <c r="H3" s="104"/>
    </row>
    <row r="4" spans="1:13" ht="16.2" x14ac:dyDescent="0.35">
      <c r="A4" s="103" t="s">
        <v>127</v>
      </c>
      <c r="B4" s="104"/>
      <c r="C4" s="104"/>
      <c r="D4" s="14"/>
      <c r="E4" s="14"/>
      <c r="F4" s="105"/>
      <c r="G4" s="104"/>
      <c r="H4" s="104"/>
    </row>
    <row r="5" spans="1:13" ht="16.2" x14ac:dyDescent="0.35">
      <c r="A5" s="103"/>
      <c r="B5" s="104"/>
      <c r="C5" s="104"/>
      <c r="D5" s="14"/>
      <c r="E5" s="14"/>
      <c r="F5" s="105"/>
      <c r="G5" s="104"/>
      <c r="H5" s="104"/>
    </row>
    <row r="6" spans="1:13" ht="16.2" x14ac:dyDescent="0.35">
      <c r="A6" s="103"/>
      <c r="B6" s="104"/>
      <c r="C6" s="104"/>
      <c r="D6" s="106" t="s">
        <v>128</v>
      </c>
      <c r="E6" s="106"/>
      <c r="F6" s="106"/>
      <c r="G6" s="104"/>
      <c r="H6" s="104"/>
      <c r="K6" s="107"/>
    </row>
    <row r="7" spans="1:13" ht="16.2" x14ac:dyDescent="0.35">
      <c r="A7" s="104"/>
      <c r="B7" s="104"/>
      <c r="C7" s="108" t="s">
        <v>129</v>
      </c>
      <c r="D7" s="109">
        <v>43465</v>
      </c>
      <c r="E7" s="110"/>
      <c r="F7" s="109">
        <v>43100</v>
      </c>
      <c r="G7" s="104"/>
      <c r="H7" s="104"/>
    </row>
    <row r="8" spans="1:13" ht="16.2" x14ac:dyDescent="0.35">
      <c r="A8" s="104"/>
      <c r="B8" s="104"/>
      <c r="C8" s="104"/>
      <c r="D8" s="72" t="s">
        <v>22</v>
      </c>
      <c r="E8" s="72"/>
      <c r="F8" s="72" t="s">
        <v>22</v>
      </c>
      <c r="G8" s="111"/>
      <c r="H8" s="104"/>
    </row>
    <row r="9" spans="1:13" ht="16.2" x14ac:dyDescent="0.35">
      <c r="A9" s="104"/>
      <c r="B9" s="104"/>
      <c r="C9" s="104"/>
      <c r="D9" s="14"/>
      <c r="E9" s="14"/>
      <c r="F9" s="14"/>
      <c r="G9" s="104"/>
      <c r="H9" s="104"/>
    </row>
    <row r="10" spans="1:13" ht="16.2" x14ac:dyDescent="0.35">
      <c r="A10" s="103" t="s">
        <v>130</v>
      </c>
      <c r="B10" s="104"/>
      <c r="C10" s="104"/>
      <c r="D10" s="14"/>
      <c r="E10" s="14"/>
      <c r="F10" s="14"/>
      <c r="G10" s="104"/>
      <c r="H10" s="112"/>
      <c r="I10" s="112"/>
      <c r="J10" s="112"/>
      <c r="K10" s="112"/>
      <c r="L10" s="112"/>
      <c r="M10" s="112"/>
    </row>
    <row r="11" spans="1:13" ht="16.2" x14ac:dyDescent="0.35">
      <c r="A11" s="104"/>
      <c r="B11" s="104"/>
      <c r="C11" s="104"/>
      <c r="D11" s="14"/>
      <c r="E11" s="14"/>
      <c r="F11" s="14"/>
      <c r="G11" s="104"/>
      <c r="H11" s="112"/>
      <c r="I11" s="112"/>
      <c r="J11" s="112"/>
      <c r="K11" s="112"/>
      <c r="L11" s="112"/>
      <c r="M11" s="112"/>
    </row>
    <row r="12" spans="1:13" ht="16.2" x14ac:dyDescent="0.35">
      <c r="B12" s="104"/>
      <c r="C12" s="104"/>
      <c r="D12" s="14"/>
      <c r="E12" s="14"/>
      <c r="F12" s="14"/>
      <c r="G12" s="104"/>
      <c r="H12" s="112"/>
      <c r="I12" s="112"/>
      <c r="J12" s="112"/>
      <c r="K12" s="112"/>
      <c r="L12" s="112"/>
      <c r="M12" s="112"/>
    </row>
    <row r="13" spans="1:13" ht="16.2" x14ac:dyDescent="0.35">
      <c r="A13" s="104" t="s">
        <v>103</v>
      </c>
      <c r="B13" s="113"/>
      <c r="C13" s="113"/>
      <c r="D13" s="14">
        <v>22764</v>
      </c>
      <c r="E13" s="14"/>
      <c r="F13" s="14">
        <v>21537</v>
      </c>
      <c r="G13" s="114"/>
      <c r="H13" s="114"/>
      <c r="I13" s="114"/>
      <c r="J13" s="114"/>
      <c r="K13" s="114"/>
      <c r="L13" s="114"/>
      <c r="M13" s="114"/>
    </row>
    <row r="14" spans="1:13" ht="16.2" x14ac:dyDescent="0.35">
      <c r="A14" s="104"/>
      <c r="B14" s="113"/>
      <c r="C14" s="113"/>
      <c r="D14" s="14"/>
      <c r="E14" s="14"/>
      <c r="F14" s="14"/>
      <c r="G14" s="114"/>
      <c r="H14" s="114"/>
      <c r="I14" s="41"/>
      <c r="J14" s="41"/>
      <c r="K14" s="41"/>
      <c r="L14" s="114"/>
      <c r="M14" s="114"/>
    </row>
    <row r="15" spans="1:13" ht="16.2" x14ac:dyDescent="0.35">
      <c r="A15" s="104" t="s">
        <v>131</v>
      </c>
      <c r="B15" s="113"/>
      <c r="C15" s="113"/>
      <c r="D15" s="14"/>
      <c r="E15" s="14"/>
      <c r="F15" s="14"/>
      <c r="G15" s="114"/>
      <c r="H15" s="114"/>
      <c r="I15" s="41"/>
      <c r="J15" s="41"/>
      <c r="K15" s="41"/>
      <c r="L15" s="114"/>
      <c r="M15" s="114"/>
    </row>
    <row r="16" spans="1:13" ht="16.2" x14ac:dyDescent="0.35">
      <c r="A16" s="104"/>
      <c r="B16" s="113"/>
      <c r="C16" s="113"/>
      <c r="D16" s="105"/>
      <c r="E16" s="14"/>
      <c r="F16" s="14"/>
      <c r="G16" s="114"/>
      <c r="H16" s="114"/>
      <c r="I16" s="41"/>
      <c r="J16" s="114"/>
      <c r="K16" s="114"/>
      <c r="L16" s="114"/>
      <c r="M16" s="114"/>
    </row>
    <row r="17" spans="1:13" ht="16.2" x14ac:dyDescent="0.35">
      <c r="A17" s="104"/>
      <c r="B17" s="115" t="s">
        <v>132</v>
      </c>
      <c r="C17" s="113"/>
      <c r="E17" s="14"/>
      <c r="G17" s="114"/>
      <c r="H17" s="114"/>
      <c r="I17" s="41"/>
      <c r="J17" s="114"/>
      <c r="K17" s="41"/>
      <c r="L17" s="114"/>
      <c r="M17" s="114"/>
    </row>
    <row r="18" spans="1:13" ht="16.2" x14ac:dyDescent="0.35">
      <c r="A18" s="104"/>
      <c r="B18" s="116" t="s">
        <v>133</v>
      </c>
      <c r="C18" s="113"/>
      <c r="D18" s="14">
        <v>5541</v>
      </c>
      <c r="E18" s="14"/>
      <c r="F18" s="14">
        <v>4290</v>
      </c>
      <c r="G18" s="114"/>
      <c r="H18" s="114"/>
      <c r="I18" s="114"/>
      <c r="J18" s="114"/>
      <c r="K18" s="114"/>
      <c r="L18" s="114"/>
      <c r="M18" s="114"/>
    </row>
    <row r="19" spans="1:13" ht="16.2" x14ac:dyDescent="0.35">
      <c r="A19" s="104"/>
      <c r="B19" s="116" t="s">
        <v>134</v>
      </c>
      <c r="C19" s="113"/>
      <c r="D19" s="14">
        <v>0</v>
      </c>
      <c r="E19" s="14"/>
      <c r="F19" s="14">
        <v>429</v>
      </c>
      <c r="G19" s="114"/>
      <c r="H19" s="114"/>
      <c r="I19" s="114"/>
      <c r="J19" s="114"/>
      <c r="K19" s="114"/>
      <c r="L19" s="114"/>
      <c r="M19" s="114"/>
    </row>
    <row r="20" spans="1:13" ht="16.2" x14ac:dyDescent="0.35">
      <c r="A20" s="104"/>
      <c r="B20" s="117" t="s">
        <v>135</v>
      </c>
      <c r="C20" s="113"/>
      <c r="D20" s="14"/>
      <c r="E20" s="14"/>
      <c r="G20" s="114"/>
      <c r="H20" s="114"/>
      <c r="I20" s="114"/>
      <c r="J20" s="114"/>
      <c r="K20" s="114"/>
      <c r="L20" s="114"/>
      <c r="M20" s="114"/>
    </row>
    <row r="21" spans="1:13" ht="16.2" x14ac:dyDescent="0.35">
      <c r="A21" s="104"/>
      <c r="B21" s="14" t="s">
        <v>136</v>
      </c>
      <c r="C21" s="113"/>
      <c r="D21" s="14">
        <v>908</v>
      </c>
      <c r="E21" s="14"/>
      <c r="F21" s="14">
        <v>-1426</v>
      </c>
      <c r="G21" s="114"/>
      <c r="H21" s="114"/>
      <c r="I21" s="114"/>
      <c r="J21" s="114"/>
      <c r="K21" s="114"/>
      <c r="L21" s="114"/>
      <c r="M21" s="114"/>
    </row>
    <row r="22" spans="1:13" ht="16.2" x14ac:dyDescent="0.35">
      <c r="A22" s="104"/>
      <c r="B22" s="113" t="s">
        <v>137</v>
      </c>
      <c r="C22" s="113"/>
      <c r="D22" s="14">
        <v>2962</v>
      </c>
      <c r="E22" s="14"/>
      <c r="F22" s="14">
        <v>4371</v>
      </c>
      <c r="G22" s="114"/>
      <c r="H22" s="118"/>
      <c r="I22" s="114"/>
      <c r="J22" s="114"/>
      <c r="K22" s="114"/>
      <c r="L22" s="114"/>
      <c r="M22" s="114"/>
    </row>
    <row r="23" spans="1:13" s="122" customFormat="1" ht="19.2" x14ac:dyDescent="0.5">
      <c r="A23" s="104"/>
      <c r="B23" s="119" t="s">
        <v>138</v>
      </c>
      <c r="C23" s="119"/>
      <c r="D23" s="120"/>
      <c r="E23" s="14"/>
      <c r="F23" s="14"/>
      <c r="G23" s="114"/>
      <c r="H23" s="121"/>
      <c r="I23" s="121"/>
      <c r="J23" s="121"/>
      <c r="K23" s="121"/>
      <c r="L23" s="121"/>
      <c r="M23" s="121"/>
    </row>
    <row r="24" spans="1:13" s="122" customFormat="1" ht="19.2" x14ac:dyDescent="0.5">
      <c r="A24" s="104"/>
      <c r="B24" s="123" t="s">
        <v>139</v>
      </c>
      <c r="C24" s="117"/>
      <c r="D24" s="14">
        <v>4993</v>
      </c>
      <c r="E24" s="14"/>
      <c r="F24" s="14">
        <v>4536</v>
      </c>
      <c r="G24" s="114"/>
      <c r="H24" s="121"/>
      <c r="I24" s="121"/>
      <c r="J24" s="121"/>
      <c r="K24" s="121"/>
      <c r="L24" s="121"/>
      <c r="M24" s="121"/>
    </row>
    <row r="25" spans="1:13" s="122" customFormat="1" ht="19.2" x14ac:dyDescent="0.5">
      <c r="A25" s="104"/>
      <c r="B25" s="124" t="s">
        <v>140</v>
      </c>
      <c r="C25" s="117"/>
      <c r="D25" s="14">
        <v>-195</v>
      </c>
      <c r="E25" s="14"/>
      <c r="F25" s="14">
        <v>93</v>
      </c>
      <c r="G25" s="114"/>
      <c r="H25" s="121"/>
      <c r="I25" s="121"/>
      <c r="J25" s="121"/>
      <c r="K25" s="121"/>
      <c r="L25" s="121"/>
      <c r="M25" s="121"/>
    </row>
    <row r="26" spans="1:13" s="122" customFormat="1" ht="19.2" x14ac:dyDescent="0.5">
      <c r="A26" s="104"/>
      <c r="B26" s="123" t="s">
        <v>141</v>
      </c>
      <c r="C26" s="117"/>
      <c r="D26" s="14">
        <v>31</v>
      </c>
      <c r="E26" s="14"/>
      <c r="F26" s="14">
        <v>0</v>
      </c>
      <c r="G26" s="114"/>
      <c r="H26" s="121"/>
      <c r="I26" s="121"/>
      <c r="J26" s="121"/>
      <c r="K26" s="121"/>
      <c r="L26" s="121"/>
      <c r="M26" s="121"/>
    </row>
    <row r="27" spans="1:13" s="122" customFormat="1" ht="19.2" x14ac:dyDescent="0.5">
      <c r="A27" s="104"/>
      <c r="B27" s="123" t="s">
        <v>142</v>
      </c>
      <c r="C27" s="117"/>
      <c r="D27" s="14">
        <v>0</v>
      </c>
      <c r="E27" s="14"/>
      <c r="F27" s="14">
        <v>693</v>
      </c>
      <c r="G27" s="114"/>
      <c r="H27" s="121"/>
      <c r="I27" s="121"/>
      <c r="J27" s="121"/>
      <c r="K27" s="121"/>
      <c r="L27" s="121"/>
      <c r="M27" s="121"/>
    </row>
    <row r="28" spans="1:13" s="122" customFormat="1" ht="19.2" x14ac:dyDescent="0.5">
      <c r="A28" s="104"/>
      <c r="B28" s="117" t="s">
        <v>143</v>
      </c>
      <c r="C28" s="117"/>
      <c r="D28" s="14"/>
      <c r="E28" s="14"/>
      <c r="G28" s="114"/>
      <c r="H28" s="121"/>
      <c r="I28" s="121"/>
      <c r="J28" s="121"/>
      <c r="K28" s="121"/>
      <c r="L28" s="121"/>
      <c r="M28" s="121"/>
    </row>
    <row r="29" spans="1:13" s="122" customFormat="1" ht="19.2" x14ac:dyDescent="0.5">
      <c r="A29" s="104"/>
      <c r="B29" s="123" t="s">
        <v>139</v>
      </c>
      <c r="C29" s="117"/>
      <c r="D29" s="14">
        <v>35</v>
      </c>
      <c r="E29" s="14"/>
      <c r="F29" s="14">
        <v>35</v>
      </c>
      <c r="G29" s="114"/>
      <c r="H29" s="121"/>
      <c r="I29" s="121"/>
      <c r="J29" s="121"/>
      <c r="K29" s="121"/>
      <c r="L29" s="121"/>
      <c r="M29" s="121"/>
    </row>
    <row r="30" spans="1:13" s="122" customFormat="1" ht="19.2" x14ac:dyDescent="0.5">
      <c r="A30" s="104"/>
      <c r="B30" s="117" t="s">
        <v>144</v>
      </c>
      <c r="C30" s="117"/>
      <c r="D30" s="14"/>
      <c r="E30" s="14"/>
      <c r="F30" s="14"/>
      <c r="G30" s="114"/>
      <c r="H30" s="121"/>
      <c r="I30" s="121"/>
      <c r="J30" s="121"/>
      <c r="K30" s="121"/>
      <c r="L30" s="121"/>
      <c r="M30" s="121"/>
    </row>
    <row r="31" spans="1:13" s="122" customFormat="1" ht="19.2" x14ac:dyDescent="0.5">
      <c r="A31" s="104"/>
      <c r="B31" s="123" t="s">
        <v>145</v>
      </c>
      <c r="C31" s="117"/>
      <c r="D31" s="14">
        <v>0</v>
      </c>
      <c r="E31" s="14"/>
      <c r="F31" s="14">
        <v>-1095</v>
      </c>
      <c r="G31" s="114"/>
      <c r="H31" s="121"/>
      <c r="I31" s="121"/>
      <c r="J31" s="121"/>
      <c r="K31" s="121"/>
      <c r="L31" s="121"/>
      <c r="M31" s="121"/>
    </row>
    <row r="32" spans="1:13" s="122" customFormat="1" ht="19.2" x14ac:dyDescent="0.5">
      <c r="A32" s="104"/>
      <c r="B32" s="125" t="s">
        <v>69</v>
      </c>
      <c r="C32" s="125"/>
      <c r="D32" s="74"/>
      <c r="E32" s="14"/>
      <c r="F32" s="14"/>
      <c r="G32" s="114"/>
      <c r="H32" s="121"/>
      <c r="I32" s="121"/>
      <c r="J32" s="121"/>
      <c r="K32" s="121"/>
      <c r="L32" s="121"/>
      <c r="M32" s="121"/>
    </row>
    <row r="33" spans="1:13" s="122" customFormat="1" ht="19.2" x14ac:dyDescent="0.5">
      <c r="A33" s="104"/>
      <c r="B33" s="124" t="s">
        <v>145</v>
      </c>
      <c r="C33" s="125"/>
      <c r="D33" s="74">
        <v>-20</v>
      </c>
      <c r="E33" s="14"/>
      <c r="F33" s="14">
        <v>0</v>
      </c>
      <c r="G33" s="114"/>
      <c r="H33" s="121"/>
      <c r="I33" s="121"/>
      <c r="J33" s="121"/>
      <c r="K33" s="121"/>
      <c r="L33" s="121"/>
      <c r="M33" s="121"/>
    </row>
    <row r="34" spans="1:13" s="122" customFormat="1" ht="19.2" x14ac:dyDescent="0.5">
      <c r="A34" s="104"/>
      <c r="B34" s="126" t="s">
        <v>146</v>
      </c>
      <c r="C34" s="125"/>
      <c r="D34" s="74">
        <v>1322</v>
      </c>
      <c r="E34" s="14"/>
      <c r="F34" s="14">
        <v>0</v>
      </c>
      <c r="G34" s="114"/>
      <c r="H34" s="121"/>
      <c r="I34" s="121"/>
      <c r="J34" s="121"/>
      <c r="K34" s="121"/>
      <c r="L34" s="121"/>
      <c r="M34" s="121"/>
    </row>
    <row r="35" spans="1:13" s="122" customFormat="1" ht="19.2" x14ac:dyDescent="0.5">
      <c r="A35" s="104"/>
      <c r="B35" s="127" t="s">
        <v>147</v>
      </c>
      <c r="C35" s="117"/>
      <c r="D35" s="14">
        <v>-86</v>
      </c>
      <c r="E35" s="14"/>
      <c r="F35" s="14">
        <v>442</v>
      </c>
      <c r="G35" s="114"/>
      <c r="H35" s="121"/>
      <c r="I35" s="121"/>
      <c r="J35" s="128"/>
      <c r="K35" s="128"/>
      <c r="L35" s="128"/>
      <c r="M35" s="128"/>
    </row>
    <row r="36" spans="1:13" s="122" customFormat="1" ht="19.2" x14ac:dyDescent="0.5">
      <c r="A36" s="104"/>
      <c r="B36" s="127" t="s">
        <v>148</v>
      </c>
      <c r="C36" s="117"/>
      <c r="D36" s="14"/>
      <c r="E36" s="14"/>
      <c r="G36" s="114"/>
      <c r="H36" s="121"/>
      <c r="I36" s="121"/>
      <c r="J36" s="128"/>
      <c r="K36" s="128"/>
      <c r="L36" s="128"/>
      <c r="M36" s="128"/>
    </row>
    <row r="37" spans="1:13" s="122" customFormat="1" ht="19.2" x14ac:dyDescent="0.5">
      <c r="A37" s="104"/>
      <c r="B37" s="127" t="s">
        <v>149</v>
      </c>
      <c r="C37" s="117"/>
      <c r="D37" s="14">
        <v>-679</v>
      </c>
      <c r="E37" s="14"/>
      <c r="F37" s="14">
        <v>0</v>
      </c>
      <c r="G37" s="114"/>
      <c r="H37" s="121"/>
      <c r="I37" s="121"/>
      <c r="J37" s="128"/>
      <c r="K37" s="128"/>
      <c r="L37" s="128"/>
      <c r="M37" s="128"/>
    </row>
    <row r="38" spans="1:13" s="122" customFormat="1" ht="19.2" x14ac:dyDescent="0.5">
      <c r="A38" s="104"/>
      <c r="B38" s="117" t="s">
        <v>150</v>
      </c>
      <c r="C38" s="117"/>
      <c r="D38" s="14">
        <v>-992</v>
      </c>
      <c r="E38" s="14"/>
      <c r="F38" s="14">
        <v>-825</v>
      </c>
      <c r="G38" s="114"/>
      <c r="H38" s="121"/>
      <c r="I38" s="121"/>
      <c r="J38" s="128"/>
      <c r="K38" s="128"/>
      <c r="L38" s="128"/>
      <c r="M38" s="128"/>
    </row>
    <row r="39" spans="1:13" s="122" customFormat="1" ht="19.2" x14ac:dyDescent="0.5">
      <c r="A39" s="104"/>
      <c r="B39" s="113" t="s">
        <v>151</v>
      </c>
      <c r="C39" s="113"/>
      <c r="D39" s="14">
        <v>-1421</v>
      </c>
      <c r="E39" s="14"/>
      <c r="F39" s="14">
        <v>-1597</v>
      </c>
      <c r="G39" s="114"/>
      <c r="H39" s="129"/>
      <c r="I39" s="128"/>
      <c r="J39" s="128"/>
      <c r="K39" s="128"/>
      <c r="L39" s="128"/>
      <c r="M39" s="128"/>
    </row>
    <row r="40" spans="1:13" s="122" customFormat="1" ht="19.2" x14ac:dyDescent="0.5">
      <c r="A40" s="104"/>
      <c r="B40" s="113" t="s">
        <v>152</v>
      </c>
      <c r="C40" s="113"/>
      <c r="D40" s="14">
        <v>6931</v>
      </c>
      <c r="E40" s="14"/>
      <c r="F40" s="14">
        <v>5930</v>
      </c>
      <c r="G40" s="114"/>
      <c r="H40" s="129"/>
      <c r="I40" s="121"/>
      <c r="J40" s="121"/>
      <c r="K40" s="121"/>
      <c r="L40" s="121"/>
      <c r="M40" s="121"/>
    </row>
    <row r="41" spans="1:13" s="122" customFormat="1" ht="19.2" x14ac:dyDescent="0.5">
      <c r="A41" s="104"/>
      <c r="B41" s="113" t="s">
        <v>153</v>
      </c>
      <c r="C41" s="113"/>
      <c r="D41" s="14">
        <v>9280</v>
      </c>
      <c r="E41" s="14"/>
      <c r="F41" s="14">
        <v>6480</v>
      </c>
      <c r="G41" s="114"/>
      <c r="H41" s="112"/>
      <c r="I41" s="114"/>
      <c r="J41" s="121"/>
      <c r="K41" s="121"/>
      <c r="L41" s="121"/>
      <c r="M41" s="121"/>
    </row>
    <row r="42" spans="1:13" s="122" customFormat="1" ht="19.2" x14ac:dyDescent="0.5">
      <c r="A42" s="104"/>
      <c r="B42" s="113"/>
      <c r="C42" s="113"/>
      <c r="D42" s="55"/>
      <c r="E42" s="14"/>
      <c r="F42" s="55"/>
      <c r="G42" s="114"/>
      <c r="H42" s="114"/>
      <c r="I42" s="121"/>
      <c r="J42" s="121"/>
      <c r="K42" s="121"/>
      <c r="L42" s="121"/>
      <c r="M42" s="121"/>
    </row>
    <row r="43" spans="1:13" ht="16.2" x14ac:dyDescent="0.35">
      <c r="A43" s="104"/>
      <c r="B43" s="113"/>
      <c r="C43" s="113"/>
      <c r="D43" s="14">
        <v>51374</v>
      </c>
      <c r="E43" s="14"/>
      <c r="F43" s="14">
        <v>43893</v>
      </c>
      <c r="G43" s="104"/>
      <c r="H43" s="130"/>
      <c r="I43" s="131"/>
      <c r="J43" s="114"/>
      <c r="K43" s="114"/>
      <c r="L43" s="114"/>
      <c r="M43" s="114"/>
    </row>
    <row r="44" spans="1:13" ht="16.2" x14ac:dyDescent="0.35">
      <c r="A44" s="104" t="s">
        <v>154</v>
      </c>
      <c r="B44" s="113"/>
      <c r="C44" s="113"/>
      <c r="D44" s="14"/>
      <c r="E44" s="14"/>
      <c r="F44" s="14"/>
      <c r="G44" s="104"/>
      <c r="H44" s="112"/>
      <c r="I44" s="112"/>
      <c r="J44" s="112"/>
      <c r="K44" s="112"/>
      <c r="L44" s="112"/>
      <c r="M44" s="112"/>
    </row>
    <row r="45" spans="1:13" ht="16.2" x14ac:dyDescent="0.35">
      <c r="A45" s="104"/>
      <c r="B45" s="113" t="s">
        <v>155</v>
      </c>
      <c r="C45" s="113"/>
      <c r="D45" s="14">
        <v>-44875</v>
      </c>
      <c r="E45" s="14"/>
      <c r="F45" s="14">
        <v>-13491</v>
      </c>
      <c r="G45" s="104"/>
      <c r="H45" s="112"/>
      <c r="I45" s="132"/>
      <c r="J45" s="132"/>
      <c r="K45" s="132"/>
      <c r="L45" s="132"/>
      <c r="M45" s="132"/>
    </row>
    <row r="46" spans="1:13" ht="16.2" x14ac:dyDescent="0.35">
      <c r="A46" s="104"/>
      <c r="B46" s="133" t="s">
        <v>156</v>
      </c>
      <c r="C46" s="113"/>
      <c r="D46" s="14">
        <v>-341</v>
      </c>
      <c r="E46" s="14"/>
      <c r="F46" s="14">
        <v>-20292</v>
      </c>
      <c r="G46" s="104"/>
      <c r="H46" s="112"/>
      <c r="I46" s="112"/>
      <c r="J46" s="112"/>
      <c r="K46" s="112"/>
      <c r="L46" s="112"/>
      <c r="M46" s="112"/>
    </row>
    <row r="47" spans="1:13" ht="16.2" x14ac:dyDescent="0.35">
      <c r="A47" s="104"/>
      <c r="B47" s="113" t="s">
        <v>157</v>
      </c>
      <c r="C47" s="113"/>
      <c r="D47" s="14">
        <v>22008</v>
      </c>
      <c r="E47" s="14"/>
      <c r="F47" s="14">
        <v>-41308</v>
      </c>
      <c r="G47" s="104"/>
      <c r="H47" s="132"/>
      <c r="I47" s="132"/>
      <c r="J47" s="132"/>
      <c r="K47" s="132"/>
      <c r="L47" s="132"/>
      <c r="M47" s="132"/>
    </row>
    <row r="48" spans="1:13" ht="16.2" x14ac:dyDescent="0.35">
      <c r="A48" s="104"/>
      <c r="B48" s="133"/>
      <c r="C48" s="113"/>
      <c r="D48" s="55"/>
      <c r="E48" s="14"/>
      <c r="F48" s="55"/>
      <c r="G48" s="104"/>
      <c r="H48" s="112"/>
      <c r="I48" s="112"/>
      <c r="J48" s="112"/>
      <c r="K48" s="112"/>
      <c r="L48" s="112"/>
      <c r="M48" s="112"/>
    </row>
    <row r="49" spans="1:13" ht="16.2" x14ac:dyDescent="0.35">
      <c r="A49" s="104"/>
      <c r="D49" s="14">
        <v>28166</v>
      </c>
      <c r="E49" s="14"/>
      <c r="F49" s="14">
        <v>-31198</v>
      </c>
      <c r="G49" s="104"/>
      <c r="H49" s="132"/>
      <c r="I49" s="132"/>
      <c r="J49" s="132"/>
      <c r="K49" s="132"/>
      <c r="L49" s="132"/>
      <c r="M49" s="132"/>
    </row>
    <row r="50" spans="1:13" ht="16.2" x14ac:dyDescent="0.35">
      <c r="A50" s="104"/>
      <c r="B50" s="133"/>
      <c r="C50" s="113"/>
      <c r="D50" s="14"/>
      <c r="E50" s="14"/>
      <c r="F50" s="14"/>
      <c r="G50" s="104"/>
      <c r="H50" s="112"/>
      <c r="I50" s="134"/>
      <c r="J50" s="134"/>
      <c r="K50" s="134"/>
      <c r="L50" s="134"/>
      <c r="M50" s="134"/>
    </row>
    <row r="51" spans="1:13" ht="16.2" x14ac:dyDescent="0.35">
      <c r="A51" s="104"/>
      <c r="B51" s="113" t="s">
        <v>71</v>
      </c>
      <c r="C51" s="113"/>
      <c r="D51" s="14">
        <v>-7136</v>
      </c>
      <c r="E51" s="14"/>
      <c r="F51" s="14">
        <v>-7693</v>
      </c>
      <c r="G51" s="104"/>
      <c r="H51" s="132"/>
      <c r="I51" s="132"/>
      <c r="J51" s="132"/>
      <c r="K51" s="132"/>
      <c r="L51" s="132"/>
      <c r="M51" s="132"/>
    </row>
    <row r="52" spans="1:13" ht="16.2" x14ac:dyDescent="0.35">
      <c r="A52" s="104"/>
      <c r="B52" s="113" t="s">
        <v>158</v>
      </c>
      <c r="C52" s="135"/>
      <c r="D52" s="14">
        <v>1421</v>
      </c>
      <c r="E52" s="14"/>
      <c r="F52" s="14">
        <v>1597</v>
      </c>
      <c r="G52" s="104"/>
      <c r="H52" s="132"/>
      <c r="I52" s="132"/>
      <c r="J52" s="132"/>
      <c r="K52" s="132"/>
      <c r="L52" s="132"/>
      <c r="M52" s="132"/>
    </row>
    <row r="53" spans="1:13" ht="16.2" x14ac:dyDescent="0.35">
      <c r="A53" s="104"/>
      <c r="B53" s="113"/>
      <c r="C53" s="104"/>
      <c r="D53" s="55"/>
      <c r="E53" s="14"/>
      <c r="F53" s="55"/>
      <c r="G53" s="104"/>
      <c r="H53" s="132"/>
      <c r="I53" s="132"/>
      <c r="J53" s="132"/>
      <c r="K53" s="132"/>
      <c r="L53" s="132"/>
      <c r="M53" s="132"/>
    </row>
    <row r="54" spans="1:13" ht="16.2" x14ac:dyDescent="0.35">
      <c r="A54" s="104"/>
      <c r="B54" s="136"/>
      <c r="C54" s="136"/>
      <c r="D54" s="14"/>
      <c r="E54" s="14"/>
      <c r="F54" s="14"/>
      <c r="G54" s="104"/>
      <c r="H54" s="132"/>
      <c r="I54" s="132"/>
      <c r="J54" s="132"/>
      <c r="K54" s="132"/>
      <c r="L54" s="132"/>
      <c r="M54" s="132"/>
    </row>
    <row r="55" spans="1:13" ht="16.8" thickBot="1" x14ac:dyDescent="0.4">
      <c r="A55" s="104"/>
      <c r="B55" s="137" t="s">
        <v>159</v>
      </c>
      <c r="C55" s="136"/>
      <c r="D55" s="61">
        <v>22451</v>
      </c>
      <c r="E55" s="14"/>
      <c r="F55" s="61">
        <v>-37294</v>
      </c>
      <c r="G55" s="104"/>
      <c r="H55" s="132"/>
      <c r="I55" s="132"/>
      <c r="J55" s="132"/>
      <c r="K55" s="132"/>
      <c r="L55" s="132"/>
      <c r="M55" s="132"/>
    </row>
    <row r="56" spans="1:13" ht="16.2" x14ac:dyDescent="0.35">
      <c r="A56" s="104"/>
      <c r="B56" s="136"/>
      <c r="C56" s="136"/>
      <c r="D56" s="14"/>
      <c r="E56" s="14"/>
      <c r="F56" s="14"/>
      <c r="G56" s="104"/>
      <c r="H56" s="132"/>
      <c r="I56" s="132"/>
      <c r="J56" s="132"/>
      <c r="K56" s="132"/>
      <c r="L56" s="132"/>
      <c r="M56" s="132"/>
    </row>
    <row r="57" spans="1:13" ht="16.2" x14ac:dyDescent="0.35">
      <c r="B57" s="138"/>
      <c r="C57" s="138"/>
      <c r="D57" s="139"/>
      <c r="E57" s="138"/>
      <c r="F57" s="138"/>
      <c r="G57" s="104"/>
      <c r="H57" s="132"/>
      <c r="I57" s="132"/>
      <c r="J57" s="132"/>
      <c r="K57" s="132"/>
      <c r="L57" s="132"/>
      <c r="M57" s="132"/>
    </row>
    <row r="58" spans="1:13" ht="16.2" x14ac:dyDescent="0.35">
      <c r="A58" s="140" t="s">
        <v>160</v>
      </c>
      <c r="B58" s="140"/>
      <c r="C58" s="140"/>
      <c r="D58" s="140"/>
      <c r="E58" s="140"/>
      <c r="F58" s="140"/>
      <c r="G58" s="104"/>
      <c r="H58" s="132"/>
      <c r="I58" s="132"/>
      <c r="J58" s="132"/>
      <c r="K58" s="132"/>
      <c r="L58" s="132"/>
      <c r="M58" s="132"/>
    </row>
    <row r="59" spans="1:13" ht="16.2" x14ac:dyDescent="0.35">
      <c r="A59" s="140"/>
      <c r="B59" s="140"/>
      <c r="C59" s="140"/>
      <c r="D59" s="140"/>
      <c r="E59" s="140"/>
      <c r="F59" s="140"/>
      <c r="G59" s="104"/>
      <c r="H59" s="112"/>
      <c r="I59" s="112"/>
      <c r="J59" s="112"/>
      <c r="K59" s="112"/>
      <c r="L59" s="112"/>
      <c r="M59" s="112"/>
    </row>
    <row r="60" spans="1:13" ht="16.2" x14ac:dyDescent="0.35">
      <c r="A60" s="140"/>
      <c r="B60" s="140"/>
      <c r="C60" s="140"/>
      <c r="D60" s="140"/>
      <c r="E60" s="140"/>
      <c r="F60" s="140"/>
      <c r="G60" s="104"/>
      <c r="H60" s="112"/>
      <c r="I60" s="112"/>
      <c r="J60" s="112"/>
      <c r="K60" s="112"/>
      <c r="L60" s="112"/>
      <c r="M60" s="112"/>
    </row>
    <row r="61" spans="1:13" ht="16.2" x14ac:dyDescent="0.35">
      <c r="A61" s="141"/>
      <c r="B61" s="141"/>
      <c r="C61" s="141"/>
      <c r="D61" s="141"/>
      <c r="E61" s="141"/>
      <c r="F61" s="141"/>
      <c r="G61" s="104"/>
      <c r="H61" s="112"/>
      <c r="I61" s="112"/>
      <c r="J61" s="112"/>
      <c r="K61" s="112"/>
      <c r="L61" s="112"/>
      <c r="M61" s="112"/>
    </row>
    <row r="62" spans="1:13" ht="16.2" x14ac:dyDescent="0.35">
      <c r="A62" s="103" t="s">
        <v>161</v>
      </c>
      <c r="B62" s="113"/>
      <c r="C62" s="113"/>
      <c r="D62" s="14"/>
      <c r="E62" s="14"/>
      <c r="F62" s="14"/>
      <c r="G62" s="104"/>
      <c r="H62" s="112"/>
      <c r="I62" s="112"/>
      <c r="J62" s="112"/>
      <c r="K62" s="112"/>
      <c r="L62" s="112"/>
      <c r="M62" s="112"/>
    </row>
    <row r="63" spans="1:13" ht="16.2" x14ac:dyDescent="0.35">
      <c r="A63" s="104"/>
      <c r="B63" s="113"/>
      <c r="C63" s="142"/>
      <c r="D63" s="14"/>
      <c r="E63" s="14"/>
      <c r="F63" s="14"/>
      <c r="G63" s="104"/>
      <c r="H63" s="112"/>
      <c r="I63" s="112"/>
      <c r="J63" s="112"/>
      <c r="K63" s="112"/>
      <c r="L63" s="112"/>
      <c r="M63" s="112"/>
    </row>
    <row r="64" spans="1:13" ht="16.2" x14ac:dyDescent="0.35">
      <c r="A64" s="104"/>
      <c r="B64" s="143" t="s">
        <v>162</v>
      </c>
      <c r="C64" s="144"/>
      <c r="D64" s="14">
        <v>-11434</v>
      </c>
      <c r="E64" s="14"/>
      <c r="F64" s="14">
        <v>-6780</v>
      </c>
      <c r="G64" s="104"/>
      <c r="H64" s="132"/>
      <c r="I64" s="132"/>
      <c r="J64" s="132"/>
      <c r="K64" s="132"/>
      <c r="L64" s="132"/>
      <c r="M64" s="132"/>
    </row>
    <row r="65" spans="1:13" ht="16.2" x14ac:dyDescent="0.35">
      <c r="A65" s="104"/>
      <c r="B65" s="117" t="s">
        <v>163</v>
      </c>
      <c r="D65" s="14"/>
      <c r="E65" s="14"/>
      <c r="F65" s="14"/>
      <c r="G65" s="104"/>
      <c r="H65" s="132"/>
      <c r="I65" s="132"/>
      <c r="J65" s="132"/>
      <c r="K65" s="132"/>
      <c r="L65" s="132"/>
      <c r="M65" s="132"/>
    </row>
    <row r="66" spans="1:13" ht="16.2" x14ac:dyDescent="0.35">
      <c r="A66" s="104"/>
      <c r="B66" s="145" t="s">
        <v>164</v>
      </c>
      <c r="C66" s="117"/>
      <c r="D66" s="14">
        <v>338</v>
      </c>
      <c r="E66" s="14"/>
      <c r="F66" s="14">
        <v>258</v>
      </c>
      <c r="G66" s="104"/>
      <c r="H66" s="132"/>
      <c r="I66" s="132"/>
      <c r="J66" s="132"/>
      <c r="K66" s="132"/>
      <c r="L66" s="132"/>
      <c r="M66" s="132"/>
    </row>
    <row r="67" spans="1:13" ht="16.2" x14ac:dyDescent="0.35">
      <c r="A67" s="104"/>
      <c r="B67" s="117" t="s">
        <v>165</v>
      </c>
      <c r="D67" s="105"/>
      <c r="E67" s="105"/>
      <c r="F67" s="105"/>
      <c r="G67" s="104"/>
      <c r="H67" s="146"/>
      <c r="I67" s="146"/>
      <c r="J67" s="146"/>
      <c r="K67" s="146"/>
      <c r="L67" s="146"/>
      <c r="M67" s="146"/>
    </row>
    <row r="68" spans="1:13" ht="16.2" x14ac:dyDescent="0.35">
      <c r="A68" s="104"/>
      <c r="B68" s="117" t="s">
        <v>166</v>
      </c>
      <c r="C68" s="117"/>
      <c r="D68" s="14">
        <v>992</v>
      </c>
      <c r="E68" s="14"/>
      <c r="F68" s="14">
        <v>825</v>
      </c>
      <c r="G68" s="104"/>
      <c r="H68" s="146"/>
      <c r="I68" s="146"/>
      <c r="J68" s="146"/>
      <c r="K68" s="146"/>
      <c r="L68" s="146"/>
      <c r="M68" s="146"/>
    </row>
    <row r="69" spans="1:13" ht="16.2" x14ac:dyDescent="0.35">
      <c r="A69" s="104"/>
      <c r="B69" s="117" t="s">
        <v>167</v>
      </c>
      <c r="C69" s="117"/>
      <c r="E69" s="105"/>
      <c r="G69" s="104"/>
      <c r="H69" s="132"/>
      <c r="I69" s="132"/>
      <c r="J69" s="132"/>
      <c r="K69" s="132"/>
      <c r="L69" s="132"/>
      <c r="M69" s="132"/>
    </row>
    <row r="70" spans="1:13" ht="16.2" x14ac:dyDescent="0.35">
      <c r="A70" s="104"/>
      <c r="B70" s="117" t="s">
        <v>166</v>
      </c>
      <c r="C70" s="117"/>
      <c r="D70" s="27">
        <v>0</v>
      </c>
      <c r="E70" s="96"/>
      <c r="F70" s="14">
        <v>43192</v>
      </c>
      <c r="G70" s="104"/>
      <c r="H70" s="132"/>
      <c r="I70" s="132"/>
      <c r="J70" s="132"/>
      <c r="K70" s="132"/>
      <c r="L70" s="132"/>
      <c r="M70" s="132"/>
    </row>
    <row r="71" spans="1:13" ht="16.2" x14ac:dyDescent="0.35">
      <c r="A71" s="104"/>
      <c r="B71" s="117" t="s">
        <v>168</v>
      </c>
      <c r="C71" s="117"/>
      <c r="D71" s="14"/>
      <c r="E71" s="96"/>
      <c r="G71" s="104"/>
      <c r="H71" s="132"/>
      <c r="I71" s="132"/>
      <c r="J71" s="132"/>
      <c r="K71" s="132"/>
      <c r="L71" s="132"/>
      <c r="M71" s="132"/>
    </row>
    <row r="72" spans="1:13" ht="16.2" x14ac:dyDescent="0.35">
      <c r="A72" s="104"/>
      <c r="B72" s="117" t="s">
        <v>166</v>
      </c>
      <c r="C72" s="117"/>
      <c r="D72" s="27">
        <v>0</v>
      </c>
      <c r="E72" s="14"/>
      <c r="F72" s="14">
        <v>-53468</v>
      </c>
      <c r="G72" s="104"/>
      <c r="H72" s="132"/>
      <c r="I72" s="132"/>
      <c r="J72" s="132"/>
      <c r="K72" s="132"/>
      <c r="L72" s="132"/>
      <c r="M72" s="132"/>
    </row>
    <row r="73" spans="1:13" ht="16.2" x14ac:dyDescent="0.35">
      <c r="A73" s="104"/>
      <c r="B73" s="125" t="s">
        <v>169</v>
      </c>
      <c r="C73" s="117"/>
      <c r="D73" s="14"/>
      <c r="E73" s="14"/>
      <c r="F73" s="14"/>
      <c r="G73" s="104"/>
      <c r="H73" s="146"/>
      <c r="I73" s="146"/>
      <c r="J73" s="146"/>
      <c r="K73" s="146"/>
      <c r="L73" s="146"/>
      <c r="M73" s="146"/>
    </row>
    <row r="74" spans="1:13" ht="16.2" x14ac:dyDescent="0.35">
      <c r="A74" s="104"/>
      <c r="B74" s="125" t="s">
        <v>170</v>
      </c>
      <c r="C74" s="117"/>
      <c r="D74" s="14">
        <v>992</v>
      </c>
      <c r="E74" s="14"/>
      <c r="F74" s="20">
        <v>0</v>
      </c>
      <c r="G74" s="104"/>
      <c r="H74" s="146"/>
      <c r="I74" s="146"/>
      <c r="J74" s="146"/>
      <c r="K74" s="146"/>
      <c r="L74" s="146"/>
      <c r="M74" s="146"/>
    </row>
    <row r="75" spans="1:13" ht="16.2" x14ac:dyDescent="0.35">
      <c r="A75" s="104"/>
      <c r="B75" s="125" t="s">
        <v>171</v>
      </c>
      <c r="C75" s="117"/>
      <c r="D75" s="14"/>
      <c r="E75" s="96"/>
      <c r="F75" s="105"/>
      <c r="G75" s="104"/>
      <c r="H75" s="132"/>
      <c r="I75" s="132"/>
      <c r="J75" s="132"/>
      <c r="K75" s="132"/>
      <c r="L75" s="132"/>
      <c r="M75" s="132"/>
    </row>
    <row r="76" spans="1:13" ht="16.2" x14ac:dyDescent="0.35">
      <c r="A76" s="104"/>
      <c r="B76" s="125" t="s">
        <v>172</v>
      </c>
      <c r="C76" s="117"/>
      <c r="D76" s="14">
        <v>2931</v>
      </c>
      <c r="E76" s="96"/>
      <c r="F76" s="20">
        <v>0</v>
      </c>
      <c r="G76" s="104"/>
      <c r="H76" s="132"/>
      <c r="I76" s="132"/>
      <c r="J76" s="132"/>
      <c r="K76" s="132"/>
      <c r="L76" s="132"/>
      <c r="M76" s="132"/>
    </row>
    <row r="77" spans="1:13" ht="16.2" x14ac:dyDescent="0.35">
      <c r="A77" s="104"/>
      <c r="B77" s="125" t="s">
        <v>171</v>
      </c>
      <c r="C77" s="117"/>
      <c r="D77" s="14"/>
      <c r="E77" s="96"/>
      <c r="F77" s="14"/>
      <c r="G77" s="104"/>
      <c r="H77" s="132"/>
      <c r="I77" s="132"/>
      <c r="J77" s="132"/>
      <c r="K77" s="132"/>
      <c r="L77" s="132"/>
      <c r="M77" s="132"/>
    </row>
    <row r="78" spans="1:13" ht="16.2" x14ac:dyDescent="0.35">
      <c r="A78" s="104"/>
      <c r="B78" s="125" t="s">
        <v>173</v>
      </c>
      <c r="C78" s="117"/>
      <c r="D78" s="14">
        <v>13420</v>
      </c>
      <c r="E78" s="96"/>
      <c r="F78" s="14">
        <v>0</v>
      </c>
      <c r="G78" s="104"/>
      <c r="H78" s="132"/>
      <c r="I78" s="132"/>
      <c r="J78" s="132"/>
      <c r="K78" s="132"/>
      <c r="L78" s="132"/>
      <c r="M78" s="132"/>
    </row>
    <row r="79" spans="1:13" ht="16.2" x14ac:dyDescent="0.35">
      <c r="A79" s="104"/>
      <c r="B79" s="125" t="s">
        <v>174</v>
      </c>
      <c r="C79" s="117"/>
      <c r="D79" s="14">
        <v>-15771</v>
      </c>
      <c r="E79" s="14"/>
      <c r="F79" s="14">
        <v>0</v>
      </c>
      <c r="G79" s="104"/>
      <c r="H79" s="132"/>
      <c r="I79" s="132"/>
      <c r="J79" s="132"/>
      <c r="K79" s="132"/>
      <c r="L79" s="132"/>
      <c r="M79" s="132"/>
    </row>
    <row r="80" spans="1:13" ht="16.2" x14ac:dyDescent="0.35">
      <c r="A80" s="104"/>
      <c r="B80" s="125" t="s">
        <v>175</v>
      </c>
      <c r="C80" s="117"/>
      <c r="D80" s="14">
        <v>-1537</v>
      </c>
      <c r="E80" s="14"/>
      <c r="F80" s="14">
        <v>0</v>
      </c>
      <c r="G80" s="104"/>
      <c r="H80" s="132"/>
      <c r="I80" s="132"/>
      <c r="J80" s="132"/>
      <c r="K80" s="132"/>
      <c r="L80" s="132"/>
      <c r="M80" s="132"/>
    </row>
    <row r="81" spans="1:13" ht="16.2" x14ac:dyDescent="0.35">
      <c r="A81" s="104"/>
      <c r="B81" s="125" t="s">
        <v>176</v>
      </c>
      <c r="C81" s="117"/>
      <c r="D81" s="14"/>
      <c r="E81" s="14"/>
      <c r="F81" s="14"/>
      <c r="G81" s="104"/>
      <c r="H81" s="132"/>
      <c r="I81" s="132"/>
      <c r="J81" s="132"/>
      <c r="K81" s="132"/>
      <c r="L81" s="132"/>
      <c r="M81" s="132"/>
    </row>
    <row r="82" spans="1:13" ht="16.2" x14ac:dyDescent="0.35">
      <c r="A82" s="104"/>
      <c r="B82" s="125" t="s">
        <v>177</v>
      </c>
      <c r="C82" s="117"/>
      <c r="D82" s="14">
        <v>-739</v>
      </c>
      <c r="E82" s="14"/>
      <c r="F82" s="14">
        <v>0</v>
      </c>
      <c r="G82" s="104"/>
      <c r="H82" s="132"/>
      <c r="I82" s="132"/>
      <c r="J82" s="132"/>
      <c r="K82" s="132"/>
      <c r="L82" s="132"/>
      <c r="M82" s="132"/>
    </row>
    <row r="83" spans="1:13" ht="16.2" x14ac:dyDescent="0.35">
      <c r="A83" s="104"/>
      <c r="B83" s="117"/>
      <c r="C83" s="113"/>
      <c r="D83" s="55"/>
      <c r="E83" s="14"/>
      <c r="F83" s="55"/>
      <c r="G83" s="104"/>
      <c r="H83" s="112"/>
      <c r="I83" s="112"/>
      <c r="J83" s="112"/>
      <c r="K83" s="112"/>
      <c r="L83" s="112"/>
      <c r="M83" s="112"/>
    </row>
    <row r="84" spans="1:13" ht="16.2" x14ac:dyDescent="0.35">
      <c r="A84" s="104"/>
      <c r="B84" s="147"/>
      <c r="C84" s="147"/>
      <c r="D84" s="14"/>
      <c r="E84" s="14"/>
      <c r="F84" s="14"/>
      <c r="G84" s="104"/>
      <c r="H84" s="112"/>
      <c r="I84" s="112"/>
      <c r="J84" s="112"/>
      <c r="K84" s="112"/>
      <c r="L84" s="112"/>
      <c r="M84" s="112"/>
    </row>
    <row r="85" spans="1:13" ht="16.8" thickBot="1" x14ac:dyDescent="0.4">
      <c r="A85" s="104"/>
      <c r="B85" s="103" t="s">
        <v>178</v>
      </c>
      <c r="D85" s="61">
        <v>-10808</v>
      </c>
      <c r="E85" s="14"/>
      <c r="F85" s="61">
        <v>-15973</v>
      </c>
      <c r="G85" s="104"/>
      <c r="H85" s="132"/>
      <c r="I85" s="132"/>
      <c r="J85" s="132"/>
      <c r="K85" s="132"/>
      <c r="L85" s="132"/>
      <c r="M85" s="132"/>
    </row>
    <row r="86" spans="1:13" ht="16.2" x14ac:dyDescent="0.35">
      <c r="A86" s="104"/>
      <c r="B86" s="147"/>
      <c r="C86" s="147"/>
      <c r="D86" s="14"/>
      <c r="E86" s="14"/>
      <c r="F86" s="14"/>
      <c r="G86" s="104"/>
      <c r="H86" s="132"/>
      <c r="I86" s="132"/>
      <c r="J86" s="132"/>
      <c r="K86" s="132"/>
      <c r="L86" s="132"/>
      <c r="M86" s="132"/>
    </row>
    <row r="87" spans="1:13" ht="16.2" x14ac:dyDescent="0.35">
      <c r="A87" s="104"/>
      <c r="B87" s="113"/>
      <c r="C87" s="113"/>
      <c r="D87" s="14"/>
      <c r="E87" s="14"/>
      <c r="F87" s="14"/>
      <c r="G87" s="104"/>
      <c r="H87" s="112"/>
      <c r="I87" s="112"/>
      <c r="J87" s="112"/>
      <c r="K87" s="112"/>
      <c r="L87" s="112"/>
      <c r="M87" s="112"/>
    </row>
    <row r="88" spans="1:13" ht="16.2" x14ac:dyDescent="0.35">
      <c r="A88" s="103" t="s">
        <v>179</v>
      </c>
      <c r="B88" s="113"/>
      <c r="C88" s="113"/>
      <c r="D88" s="14"/>
      <c r="E88" s="14"/>
      <c r="F88" s="14"/>
      <c r="G88" s="104"/>
      <c r="H88" s="112"/>
      <c r="I88" s="112"/>
      <c r="J88" s="112"/>
      <c r="K88" s="112"/>
      <c r="L88" s="112"/>
      <c r="M88" s="112"/>
    </row>
    <row r="89" spans="1:13" ht="16.2" x14ac:dyDescent="0.35">
      <c r="A89" s="104"/>
      <c r="B89" s="113"/>
      <c r="C89" s="113"/>
      <c r="D89" s="14"/>
      <c r="E89" s="14"/>
      <c r="F89" s="14"/>
      <c r="G89" s="104"/>
      <c r="H89" s="112"/>
      <c r="I89" s="112"/>
      <c r="J89" s="112"/>
      <c r="K89" s="112"/>
      <c r="L89" s="112"/>
      <c r="M89" s="112"/>
    </row>
    <row r="90" spans="1:13" ht="16.2" x14ac:dyDescent="0.35">
      <c r="A90" s="104"/>
      <c r="B90" s="113" t="s">
        <v>180</v>
      </c>
      <c r="C90" s="113"/>
      <c r="D90" s="14">
        <v>-6931</v>
      </c>
      <c r="E90" s="14"/>
      <c r="F90" s="14">
        <v>-5930</v>
      </c>
      <c r="G90" s="104"/>
      <c r="H90" s="132"/>
      <c r="I90" s="132"/>
      <c r="J90" s="132"/>
      <c r="K90" s="132"/>
      <c r="L90" s="132"/>
      <c r="M90" s="132"/>
    </row>
    <row r="91" spans="1:13" ht="16.2" x14ac:dyDescent="0.35">
      <c r="A91" s="104"/>
      <c r="B91" s="148" t="s">
        <v>181</v>
      </c>
      <c r="C91" s="113"/>
      <c r="D91" s="14">
        <v>17302</v>
      </c>
      <c r="E91" s="14"/>
      <c r="F91" s="14">
        <v>58114</v>
      </c>
      <c r="G91" s="104"/>
      <c r="H91" s="132"/>
      <c r="I91" s="132"/>
      <c r="J91" s="132"/>
      <c r="K91" s="132"/>
      <c r="L91" s="132"/>
      <c r="M91" s="132"/>
    </row>
    <row r="92" spans="1:13" ht="16.2" x14ac:dyDescent="0.35">
      <c r="A92" s="104"/>
      <c r="B92" s="113" t="s">
        <v>182</v>
      </c>
      <c r="C92" s="113"/>
      <c r="D92" s="14">
        <v>-13695</v>
      </c>
      <c r="E92" s="14"/>
      <c r="F92" s="14">
        <v>-17119</v>
      </c>
      <c r="G92" s="104"/>
      <c r="H92" s="132"/>
      <c r="I92" s="132"/>
      <c r="J92" s="132"/>
      <c r="K92" s="132"/>
      <c r="L92" s="132"/>
      <c r="M92" s="132"/>
    </row>
    <row r="93" spans="1:13" ht="16.2" x14ac:dyDescent="0.35">
      <c r="A93" s="104"/>
      <c r="B93" s="148" t="s">
        <v>183</v>
      </c>
      <c r="C93" s="113"/>
      <c r="D93" s="14">
        <v>4160</v>
      </c>
      <c r="E93" s="14"/>
      <c r="F93" s="14">
        <v>-4000</v>
      </c>
      <c r="G93" s="104"/>
      <c r="H93" s="132"/>
      <c r="I93" s="132"/>
      <c r="J93" s="132"/>
      <c r="K93" s="132"/>
      <c r="L93" s="132"/>
      <c r="M93" s="132"/>
    </row>
    <row r="94" spans="1:13" ht="16.2" x14ac:dyDescent="0.35">
      <c r="A94" s="104"/>
      <c r="B94" s="113"/>
      <c r="C94" s="113"/>
      <c r="D94" s="55"/>
      <c r="E94" s="14"/>
      <c r="F94" s="55"/>
      <c r="G94" s="104"/>
      <c r="H94" s="112"/>
      <c r="I94" s="112"/>
      <c r="J94" s="112"/>
      <c r="K94" s="112"/>
      <c r="L94" s="112"/>
      <c r="M94" s="112"/>
    </row>
    <row r="95" spans="1:13" ht="16.2" x14ac:dyDescent="0.35">
      <c r="A95" s="104"/>
      <c r="B95" s="149"/>
      <c r="C95" s="147"/>
      <c r="D95" s="14"/>
      <c r="E95" s="14"/>
      <c r="F95" s="14"/>
      <c r="G95" s="104"/>
      <c r="H95" s="112"/>
      <c r="I95" s="112"/>
      <c r="J95" s="112"/>
      <c r="K95" s="112"/>
      <c r="L95" s="112"/>
      <c r="M95" s="112"/>
    </row>
    <row r="96" spans="1:13" ht="16.8" thickBot="1" x14ac:dyDescent="0.4">
      <c r="A96" s="104"/>
      <c r="B96" s="150" t="s">
        <v>184</v>
      </c>
      <c r="D96" s="61">
        <v>836</v>
      </c>
      <c r="E96" s="14"/>
      <c r="F96" s="61">
        <v>31065</v>
      </c>
      <c r="G96" s="104"/>
      <c r="H96" s="132"/>
      <c r="I96" s="132"/>
      <c r="J96" s="132"/>
      <c r="K96" s="132"/>
      <c r="L96" s="132"/>
      <c r="M96" s="132"/>
    </row>
    <row r="97" spans="1:13" ht="16.2" x14ac:dyDescent="0.35">
      <c r="A97" s="104"/>
      <c r="B97" s="113"/>
      <c r="C97" s="113"/>
      <c r="D97" s="14"/>
      <c r="E97" s="14"/>
      <c r="F97" s="14"/>
      <c r="G97" s="104"/>
      <c r="H97" s="112"/>
      <c r="I97" s="112"/>
      <c r="J97" s="112"/>
      <c r="K97" s="112"/>
      <c r="L97" s="112"/>
      <c r="M97" s="112"/>
    </row>
    <row r="98" spans="1:13" ht="16.2" x14ac:dyDescent="0.35">
      <c r="A98" s="103"/>
      <c r="B98" s="113"/>
      <c r="C98" s="113"/>
      <c r="D98" s="14"/>
      <c r="E98" s="14"/>
      <c r="F98" s="14"/>
      <c r="G98" s="104"/>
      <c r="H98" s="112"/>
      <c r="I98" s="112"/>
      <c r="J98" s="112"/>
      <c r="K98" s="112"/>
      <c r="L98" s="112"/>
      <c r="M98" s="112"/>
    </row>
    <row r="99" spans="1:13" ht="16.2" x14ac:dyDescent="0.35">
      <c r="A99" s="103" t="s">
        <v>185</v>
      </c>
      <c r="B99" s="113"/>
      <c r="C99" s="113"/>
      <c r="D99" s="14"/>
      <c r="E99" s="14"/>
      <c r="F99" s="14"/>
      <c r="G99" s="104"/>
      <c r="H99" s="112"/>
      <c r="I99" s="112"/>
      <c r="J99" s="112"/>
      <c r="K99" s="112"/>
      <c r="L99" s="112"/>
      <c r="M99" s="112"/>
    </row>
    <row r="100" spans="1:13" ht="16.2" x14ac:dyDescent="0.35">
      <c r="A100" s="103" t="s">
        <v>186</v>
      </c>
      <c r="B100" s="113"/>
      <c r="C100" s="113"/>
      <c r="D100" s="14"/>
      <c r="E100" s="14"/>
      <c r="F100" s="14"/>
      <c r="G100" s="104"/>
      <c r="H100" s="112"/>
      <c r="I100" s="112"/>
      <c r="J100" s="112"/>
      <c r="K100" s="112"/>
      <c r="L100" s="112"/>
      <c r="M100" s="112"/>
    </row>
    <row r="101" spans="1:13" ht="16.2" x14ac:dyDescent="0.35">
      <c r="A101" s="103" t="s">
        <v>187</v>
      </c>
      <c r="B101" s="113"/>
      <c r="C101" s="113"/>
      <c r="D101" s="14">
        <v>12479</v>
      </c>
      <c r="E101" s="14"/>
      <c r="F101" s="14">
        <v>-22202</v>
      </c>
      <c r="G101" s="104"/>
      <c r="H101" s="114"/>
      <c r="I101" s="114"/>
      <c r="J101" s="114"/>
      <c r="K101" s="114"/>
      <c r="L101" s="114"/>
      <c r="M101" s="114"/>
    </row>
    <row r="102" spans="1:13" ht="16.2" x14ac:dyDescent="0.35">
      <c r="A102" s="104"/>
      <c r="B102" s="113"/>
      <c r="C102" s="113"/>
      <c r="D102" s="14"/>
      <c r="E102" s="14"/>
      <c r="F102" s="14"/>
      <c r="G102" s="104"/>
      <c r="H102" s="112"/>
      <c r="I102" s="112"/>
      <c r="J102" s="112"/>
      <c r="K102" s="112"/>
      <c r="L102" s="112"/>
      <c r="M102" s="112"/>
    </row>
    <row r="103" spans="1:13" ht="16.2" x14ac:dyDescent="0.35">
      <c r="A103" s="103" t="s">
        <v>188</v>
      </c>
      <c r="B103" s="113"/>
      <c r="C103" s="113"/>
      <c r="D103" s="14"/>
      <c r="E103" s="14"/>
      <c r="F103" s="14"/>
      <c r="G103" s="104"/>
      <c r="H103" s="112"/>
      <c r="I103" s="112"/>
      <c r="J103" s="112"/>
      <c r="K103" s="112"/>
      <c r="L103" s="112"/>
      <c r="M103" s="112"/>
    </row>
    <row r="104" spans="1:13" ht="16.2" x14ac:dyDescent="0.35">
      <c r="A104" s="103" t="s">
        <v>189</v>
      </c>
      <c r="B104" s="113"/>
      <c r="C104" s="151">
        <v>1</v>
      </c>
      <c r="D104" s="14">
        <v>90321</v>
      </c>
      <c r="E104" s="14"/>
      <c r="F104" s="14">
        <v>112523</v>
      </c>
      <c r="G104" s="104"/>
      <c r="H104" s="132"/>
      <c r="I104" s="132"/>
      <c r="J104" s="132"/>
      <c r="K104" s="132"/>
      <c r="L104" s="132"/>
      <c r="M104" s="132"/>
    </row>
    <row r="105" spans="1:13" ht="16.2" x14ac:dyDescent="0.35">
      <c r="A105" s="103"/>
      <c r="B105" s="113"/>
      <c r="C105" s="151"/>
      <c r="D105" s="14"/>
      <c r="E105" s="14"/>
      <c r="F105" s="14"/>
      <c r="G105" s="104"/>
      <c r="H105" s="132"/>
      <c r="I105" s="132"/>
      <c r="J105" s="132"/>
      <c r="K105" s="132"/>
      <c r="L105" s="132"/>
      <c r="M105" s="132"/>
    </row>
    <row r="106" spans="1:13" ht="16.2" x14ac:dyDescent="0.35">
      <c r="A106" s="103" t="s">
        <v>190</v>
      </c>
      <c r="B106" s="113"/>
      <c r="C106" s="151"/>
      <c r="D106" s="14"/>
      <c r="E106" s="14"/>
      <c r="F106" s="14"/>
      <c r="G106" s="104"/>
      <c r="H106" s="132"/>
      <c r="I106" s="132"/>
      <c r="J106" s="132"/>
      <c r="K106" s="132"/>
      <c r="L106" s="132"/>
      <c r="M106" s="132"/>
    </row>
    <row r="107" spans="1:13" ht="16.2" x14ac:dyDescent="0.35">
      <c r="A107" s="103" t="s">
        <v>191</v>
      </c>
      <c r="B107" s="113"/>
      <c r="C107" s="151"/>
      <c r="D107" s="14">
        <v>135</v>
      </c>
      <c r="E107" s="14"/>
      <c r="F107" s="14">
        <v>0</v>
      </c>
      <c r="G107" s="104"/>
      <c r="H107" s="132"/>
      <c r="I107" s="132"/>
      <c r="J107" s="132"/>
      <c r="K107" s="132"/>
      <c r="L107" s="132"/>
      <c r="M107" s="132"/>
    </row>
    <row r="108" spans="1:13" ht="16.2" x14ac:dyDescent="0.35">
      <c r="A108" s="104"/>
      <c r="B108" s="113"/>
      <c r="C108" s="152"/>
      <c r="D108" s="55"/>
      <c r="E108" s="14"/>
      <c r="F108" s="55"/>
      <c r="G108" s="104"/>
      <c r="H108" s="112"/>
      <c r="I108" s="112"/>
      <c r="J108" s="112"/>
      <c r="K108" s="112"/>
      <c r="L108" s="112"/>
      <c r="M108" s="112"/>
    </row>
    <row r="109" spans="1:13" ht="16.2" x14ac:dyDescent="0.35">
      <c r="A109" s="103" t="s">
        <v>192</v>
      </c>
      <c r="B109" s="113"/>
      <c r="C109" s="152"/>
      <c r="D109" s="14"/>
      <c r="E109" s="14"/>
      <c r="F109" s="14"/>
      <c r="G109" s="104"/>
      <c r="H109" s="112"/>
      <c r="I109" s="112"/>
      <c r="J109" s="112"/>
      <c r="K109" s="112"/>
      <c r="L109" s="112"/>
      <c r="M109" s="112"/>
    </row>
    <row r="110" spans="1:13" ht="16.8" thickBot="1" x14ac:dyDescent="0.4">
      <c r="A110" s="103" t="s">
        <v>193</v>
      </c>
      <c r="B110" s="113"/>
      <c r="C110" s="151">
        <v>2</v>
      </c>
      <c r="D110" s="61">
        <v>102935</v>
      </c>
      <c r="E110" s="14"/>
      <c r="F110" s="61">
        <v>90321</v>
      </c>
      <c r="G110" s="104"/>
      <c r="H110" s="114"/>
      <c r="I110" s="114"/>
      <c r="J110" s="114"/>
      <c r="K110" s="114"/>
      <c r="L110" s="114"/>
      <c r="M110" s="114"/>
    </row>
    <row r="111" spans="1:13" ht="16.2" x14ac:dyDescent="0.35">
      <c r="A111" s="104"/>
      <c r="B111" s="113"/>
      <c r="C111" s="113"/>
      <c r="D111" s="14"/>
      <c r="E111" s="14"/>
      <c r="F111" s="14"/>
      <c r="G111" s="104"/>
      <c r="H111" s="112"/>
      <c r="I111" s="134"/>
      <c r="J111" s="134"/>
      <c r="K111" s="134"/>
      <c r="L111" s="134"/>
      <c r="M111" s="134"/>
    </row>
    <row r="112" spans="1:13" ht="16.2" x14ac:dyDescent="0.35">
      <c r="A112" s="104"/>
      <c r="B112" s="113"/>
      <c r="C112" s="113"/>
      <c r="D112" s="14"/>
      <c r="E112" s="14"/>
      <c r="F112" s="14"/>
      <c r="G112" s="104"/>
      <c r="H112" s="112"/>
      <c r="I112" s="134"/>
      <c r="J112" s="134"/>
      <c r="K112" s="134"/>
      <c r="L112" s="134"/>
      <c r="M112" s="134"/>
    </row>
    <row r="113" spans="1:13" ht="16.2" x14ac:dyDescent="0.35">
      <c r="A113" s="140" t="s">
        <v>160</v>
      </c>
      <c r="B113" s="140"/>
      <c r="C113" s="140"/>
      <c r="D113" s="140"/>
      <c r="E113" s="140"/>
      <c r="F113" s="140"/>
      <c r="G113" s="104"/>
      <c r="H113" s="112"/>
      <c r="I113" s="134"/>
      <c r="J113" s="134"/>
      <c r="K113" s="134"/>
      <c r="L113" s="134"/>
      <c r="M113" s="134"/>
    </row>
    <row r="114" spans="1:13" ht="16.2" x14ac:dyDescent="0.35">
      <c r="A114" s="140"/>
      <c r="B114" s="140"/>
      <c r="C114" s="140"/>
      <c r="D114" s="140"/>
      <c r="E114" s="140"/>
      <c r="F114" s="140"/>
      <c r="G114" s="104"/>
      <c r="H114" s="112"/>
      <c r="I114" s="134"/>
      <c r="J114" s="134"/>
      <c r="K114" s="134"/>
      <c r="L114" s="134"/>
      <c r="M114" s="134"/>
    </row>
    <row r="115" spans="1:13" ht="16.2" x14ac:dyDescent="0.35">
      <c r="A115" s="140"/>
      <c r="B115" s="140"/>
      <c r="C115" s="140"/>
      <c r="D115" s="140"/>
      <c r="E115" s="140"/>
      <c r="F115" s="140"/>
      <c r="G115" s="104"/>
      <c r="H115" s="112"/>
      <c r="I115" s="134"/>
      <c r="J115" s="134"/>
      <c r="K115" s="134"/>
      <c r="L115" s="134"/>
      <c r="M115" s="134"/>
    </row>
    <row r="116" spans="1:13" ht="16.2" x14ac:dyDescent="0.35">
      <c r="A116" s="104"/>
      <c r="B116" s="104"/>
      <c r="C116" s="104"/>
      <c r="D116" s="104"/>
      <c r="E116" s="104"/>
      <c r="F116" s="104"/>
      <c r="G116" s="104"/>
      <c r="H116" s="112"/>
      <c r="I116" s="134"/>
      <c r="J116" s="134"/>
      <c r="K116" s="134"/>
      <c r="L116" s="134"/>
      <c r="M116" s="134"/>
    </row>
    <row r="117" spans="1:13" ht="16.2" x14ac:dyDescent="0.35">
      <c r="B117" s="104"/>
      <c r="C117" s="104"/>
      <c r="D117" s="14"/>
      <c r="E117" s="14"/>
      <c r="F117" s="14"/>
      <c r="G117" s="104"/>
      <c r="H117" s="114"/>
      <c r="I117" s="114"/>
      <c r="J117" s="114"/>
      <c r="K117" s="114"/>
      <c r="L117" s="114"/>
      <c r="M117" s="114"/>
    </row>
    <row r="118" spans="1:13" ht="16.2" x14ac:dyDescent="0.35">
      <c r="A118" s="104"/>
      <c r="B118" s="104"/>
      <c r="C118" s="104"/>
      <c r="D118" s="14"/>
      <c r="E118" s="14"/>
      <c r="F118" s="14"/>
      <c r="G118" s="104"/>
      <c r="H118" s="114"/>
      <c r="I118" s="114"/>
      <c r="J118" s="114"/>
      <c r="K118" s="114"/>
      <c r="L118" s="114"/>
      <c r="M118" s="114"/>
    </row>
    <row r="119" spans="1:13" ht="16.2" x14ac:dyDescent="0.35">
      <c r="A119" s="104"/>
      <c r="B119" s="104"/>
      <c r="C119" s="104"/>
      <c r="D119" s="14"/>
      <c r="E119" s="14"/>
      <c r="F119" s="14"/>
      <c r="G119" s="104"/>
      <c r="H119" s="114"/>
      <c r="I119" s="114"/>
      <c r="J119" s="114"/>
      <c r="K119" s="114"/>
      <c r="L119" s="114"/>
      <c r="M119" s="114"/>
    </row>
    <row r="120" spans="1:13" ht="16.2" x14ac:dyDescent="0.35">
      <c r="A120" s="153"/>
      <c r="B120" s="153"/>
      <c r="C120" s="153"/>
      <c r="D120" s="154"/>
      <c r="E120" s="154"/>
      <c r="F120" s="154"/>
      <c r="H120" s="114"/>
      <c r="I120" s="114"/>
      <c r="J120" s="114"/>
      <c r="K120" s="114"/>
      <c r="L120" s="114"/>
      <c r="M120" s="114"/>
    </row>
    <row r="121" spans="1:13" ht="16.2" x14ac:dyDescent="0.35">
      <c r="A121" s="153"/>
      <c r="B121" s="153"/>
      <c r="C121" s="153"/>
      <c r="D121" s="154"/>
      <c r="E121" s="154"/>
      <c r="F121" s="154"/>
      <c r="H121" s="114"/>
      <c r="I121" s="114"/>
      <c r="J121" s="114"/>
      <c r="K121" s="114"/>
      <c r="L121" s="114"/>
      <c r="M121" s="114"/>
    </row>
    <row r="122" spans="1:13" ht="16.2" x14ac:dyDescent="0.35">
      <c r="A122" s="153"/>
      <c r="B122" s="155"/>
      <c r="C122" s="155"/>
      <c r="D122" s="154"/>
      <c r="E122" s="154"/>
      <c r="F122" s="154"/>
      <c r="H122" s="114"/>
      <c r="I122" s="114"/>
      <c r="J122" s="114"/>
      <c r="K122" s="114"/>
      <c r="L122" s="114"/>
      <c r="M122" s="114"/>
    </row>
    <row r="123" spans="1:13" x14ac:dyDescent="0.3">
      <c r="B123" s="156"/>
      <c r="C123" s="156"/>
    </row>
    <row r="124" spans="1:13" x14ac:dyDescent="0.3">
      <c r="B124" s="156"/>
      <c r="C124" s="156"/>
    </row>
    <row r="125" spans="1:13" x14ac:dyDescent="0.3">
      <c r="B125" s="156"/>
      <c r="C125" s="156"/>
    </row>
    <row r="126" spans="1:13" x14ac:dyDescent="0.3">
      <c r="B126" s="156"/>
      <c r="C126" s="156"/>
    </row>
    <row r="127" spans="1:13" x14ac:dyDescent="0.3">
      <c r="B127" s="156"/>
      <c r="C127" s="156"/>
    </row>
    <row r="128" spans="1:13" x14ac:dyDescent="0.3">
      <c r="B128" s="156"/>
      <c r="C128" s="156"/>
    </row>
    <row r="129" spans="2:6" x14ac:dyDescent="0.3">
      <c r="B129" s="156"/>
      <c r="C129" s="156"/>
    </row>
    <row r="130" spans="2:6" x14ac:dyDescent="0.3">
      <c r="B130" s="156"/>
      <c r="C130" s="156"/>
    </row>
    <row r="131" spans="2:6" x14ac:dyDescent="0.3">
      <c r="B131" s="156"/>
      <c r="C131" s="156"/>
    </row>
    <row r="132" spans="2:6" x14ac:dyDescent="0.3">
      <c r="B132" s="156"/>
      <c r="C132" s="156"/>
      <c r="D132" s="105"/>
      <c r="E132" s="105"/>
      <c r="F132" s="105"/>
    </row>
    <row r="133" spans="2:6" x14ac:dyDescent="0.3">
      <c r="B133" s="156"/>
      <c r="C133" s="156"/>
      <c r="D133" s="105"/>
      <c r="E133" s="105"/>
      <c r="F133" s="105"/>
    </row>
    <row r="134" spans="2:6" x14ac:dyDescent="0.3">
      <c r="B134" s="156"/>
      <c r="C134" s="156"/>
      <c r="D134" s="105"/>
      <c r="E134" s="105"/>
      <c r="F134" s="105"/>
    </row>
    <row r="135" spans="2:6" x14ac:dyDescent="0.3">
      <c r="B135" s="156"/>
      <c r="C135" s="156"/>
      <c r="D135" s="105"/>
      <c r="E135" s="105"/>
      <c r="F135" s="105"/>
    </row>
    <row r="136" spans="2:6" x14ac:dyDescent="0.3">
      <c r="B136" s="156"/>
      <c r="C136" s="156"/>
      <c r="D136" s="105"/>
      <c r="E136" s="105"/>
      <c r="F136" s="105"/>
    </row>
    <row r="137" spans="2:6" x14ac:dyDescent="0.3">
      <c r="B137" s="156"/>
      <c r="C137" s="156"/>
      <c r="D137" s="105"/>
      <c r="E137" s="105"/>
      <c r="F137" s="105"/>
    </row>
    <row r="138" spans="2:6" x14ac:dyDescent="0.3">
      <c r="B138" s="156"/>
      <c r="C138" s="156"/>
      <c r="D138" s="105"/>
      <c r="E138" s="105"/>
      <c r="F138" s="105"/>
    </row>
    <row r="139" spans="2:6" x14ac:dyDescent="0.3">
      <c r="B139" s="156"/>
      <c r="C139" s="156"/>
      <c r="D139" s="105"/>
      <c r="E139" s="105"/>
      <c r="F139" s="105"/>
    </row>
    <row r="140" spans="2:6" x14ac:dyDescent="0.3">
      <c r="B140" s="156"/>
      <c r="C140" s="156"/>
      <c r="D140" s="105"/>
      <c r="E140" s="105"/>
      <c r="F140" s="105"/>
    </row>
    <row r="141" spans="2:6" x14ac:dyDescent="0.3">
      <c r="B141" s="156"/>
      <c r="C141" s="156"/>
      <c r="D141" s="105"/>
      <c r="E141" s="105"/>
      <c r="F141" s="105"/>
    </row>
    <row r="142" spans="2:6" x14ac:dyDescent="0.3">
      <c r="B142" s="156"/>
      <c r="C142" s="156"/>
      <c r="D142" s="105"/>
      <c r="E142" s="105"/>
      <c r="F142" s="105"/>
    </row>
    <row r="143" spans="2:6" x14ac:dyDescent="0.3">
      <c r="B143" s="156"/>
      <c r="C143" s="156"/>
      <c r="D143" s="105"/>
      <c r="E143" s="105"/>
      <c r="F143" s="105"/>
    </row>
    <row r="144" spans="2:6" x14ac:dyDescent="0.3">
      <c r="B144" s="156"/>
      <c r="C144" s="156"/>
      <c r="D144" s="105"/>
      <c r="E144" s="105"/>
      <c r="F144" s="105"/>
    </row>
    <row r="145" spans="2:6" x14ac:dyDescent="0.3">
      <c r="B145" s="156"/>
      <c r="C145" s="156"/>
      <c r="D145" s="105"/>
      <c r="E145" s="105"/>
      <c r="F145" s="105"/>
    </row>
    <row r="146" spans="2:6" x14ac:dyDescent="0.3">
      <c r="B146" s="156"/>
      <c r="C146" s="156"/>
      <c r="D146" s="105"/>
      <c r="E146" s="105"/>
      <c r="F146" s="105"/>
    </row>
    <row r="147" spans="2:6" x14ac:dyDescent="0.3">
      <c r="B147" s="156"/>
      <c r="C147" s="156"/>
      <c r="D147" s="105"/>
      <c r="E147" s="105"/>
      <c r="F147" s="105"/>
    </row>
    <row r="148" spans="2:6" x14ac:dyDescent="0.3">
      <c r="B148" s="156"/>
      <c r="C148" s="156"/>
      <c r="D148" s="105"/>
      <c r="E148" s="105"/>
      <c r="F148" s="105"/>
    </row>
    <row r="149" spans="2:6" x14ac:dyDescent="0.3">
      <c r="B149" s="156"/>
      <c r="C149" s="156"/>
      <c r="D149" s="105"/>
      <c r="E149" s="105"/>
      <c r="F149" s="105"/>
    </row>
  </sheetData>
  <mergeCells count="3">
    <mergeCell ref="D6:F6"/>
    <mergeCell ref="A58:F60"/>
    <mergeCell ref="A113:F115"/>
  </mergeCells>
  <printOptions horizontalCentered="1"/>
  <pageMargins left="0.80118110200000003" right="0.35433070866141703" top="0.49803149600000002" bottom="0.15748031496063" header="0.66929133858267698" footer="0.15748031496063"/>
  <pageSetup paperSize="9" scale="78" fitToHeight="0" orientation="portrait" r:id="rId1"/>
  <headerFooter alignWithMargins="0"/>
  <rowBreaks count="1" manualBreakCount="1">
    <brk id="61"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0E2C1-5CF5-4DD6-A127-EDB4BDA9A236}">
  <sheetPr>
    <tabColor rgb="FFCCFF99"/>
  </sheetPr>
  <dimension ref="A1:L71"/>
  <sheetViews>
    <sheetView view="pageBreakPreview" zoomScale="85" zoomScaleNormal="85" zoomScaleSheetLayoutView="85" workbookViewId="0">
      <selection activeCell="E26" sqref="E26"/>
    </sheetView>
  </sheetViews>
  <sheetFormatPr defaultColWidth="9.109375" defaultRowHeight="19.2" x14ac:dyDescent="0.5"/>
  <cols>
    <col min="1" max="1" width="6.44140625" style="160" customWidth="1"/>
    <col min="2" max="2" width="9.109375" style="160"/>
    <col min="3" max="4" width="15" style="160" customWidth="1"/>
    <col min="5" max="5" width="25" style="160" bestFit="1" customWidth="1"/>
    <col min="6" max="6" width="2.109375" style="160" customWidth="1"/>
    <col min="7" max="7" width="25.109375" style="160" customWidth="1"/>
    <col min="8" max="8" width="3.6640625" style="160" customWidth="1"/>
    <col min="9" max="9" width="23" style="160" customWidth="1"/>
    <col min="10" max="10" width="10.44140625" style="160" bestFit="1" customWidth="1"/>
    <col min="11" max="11" width="12.6640625" style="160" bestFit="1" customWidth="1"/>
    <col min="12" max="12" width="10.44140625" style="160" bestFit="1" customWidth="1"/>
    <col min="13" max="16384" width="9.109375" style="160"/>
  </cols>
  <sheetData>
    <row r="1" spans="1:12" x14ac:dyDescent="0.5">
      <c r="A1" s="103" t="s">
        <v>0</v>
      </c>
      <c r="B1" s="157"/>
      <c r="C1" s="157"/>
      <c r="D1" s="157"/>
      <c r="E1" s="158"/>
      <c r="F1" s="158"/>
      <c r="G1" s="159"/>
      <c r="H1" s="104"/>
    </row>
    <row r="2" spans="1:12" x14ac:dyDescent="0.5">
      <c r="A2" s="104"/>
      <c r="B2" s="157"/>
      <c r="C2" s="157"/>
      <c r="D2" s="157"/>
      <c r="E2" s="158"/>
      <c r="F2" s="158"/>
      <c r="G2" s="159"/>
      <c r="H2" s="104"/>
    </row>
    <row r="3" spans="1:12" x14ac:dyDescent="0.5">
      <c r="A3" s="103" t="s">
        <v>194</v>
      </c>
      <c r="B3" s="157"/>
      <c r="C3" s="157"/>
      <c r="D3" s="157"/>
      <c r="E3" s="158"/>
      <c r="F3" s="158"/>
      <c r="G3" s="159"/>
      <c r="H3" s="104"/>
    </row>
    <row r="4" spans="1:12" x14ac:dyDescent="0.5">
      <c r="A4" s="103" t="s">
        <v>195</v>
      </c>
      <c r="B4" s="157"/>
      <c r="C4" s="157"/>
      <c r="D4" s="157"/>
      <c r="E4" s="158"/>
      <c r="F4" s="158"/>
      <c r="G4" s="159"/>
      <c r="H4" s="104"/>
    </row>
    <row r="5" spans="1:12" x14ac:dyDescent="0.5">
      <c r="A5" s="103"/>
      <c r="B5" s="157"/>
      <c r="C5" s="157"/>
      <c r="D5" s="157"/>
      <c r="E5" s="158"/>
      <c r="F5" s="158"/>
      <c r="G5" s="159"/>
      <c r="H5" s="104"/>
    </row>
    <row r="6" spans="1:12" x14ac:dyDescent="0.5">
      <c r="A6" s="104"/>
      <c r="B6" s="157"/>
      <c r="C6" s="157"/>
      <c r="D6" s="157"/>
      <c r="E6" s="104"/>
      <c r="F6" s="104"/>
      <c r="G6" s="159"/>
      <c r="H6" s="104"/>
    </row>
    <row r="7" spans="1:12" x14ac:dyDescent="0.5">
      <c r="A7" s="149">
        <v>1</v>
      </c>
      <c r="B7" s="103" t="s">
        <v>196</v>
      </c>
      <c r="C7" s="157"/>
      <c r="D7" s="157"/>
      <c r="E7" s="157"/>
      <c r="F7" s="157"/>
      <c r="G7" s="158"/>
      <c r="H7" s="159"/>
    </row>
    <row r="8" spans="1:12" x14ac:dyDescent="0.5">
      <c r="A8" s="149"/>
      <c r="B8" s="161"/>
      <c r="C8" s="157"/>
      <c r="D8" s="157"/>
      <c r="E8" s="104"/>
      <c r="F8" s="104"/>
      <c r="G8" s="104"/>
      <c r="H8" s="159"/>
    </row>
    <row r="9" spans="1:12" x14ac:dyDescent="0.5">
      <c r="A9" s="149"/>
      <c r="B9" s="161"/>
      <c r="C9" s="157"/>
      <c r="D9" s="157"/>
      <c r="E9" s="162" t="s">
        <v>197</v>
      </c>
      <c r="F9" s="162"/>
      <c r="G9" s="162" t="s">
        <v>197</v>
      </c>
      <c r="H9" s="163"/>
    </row>
    <row r="10" spans="1:12" x14ac:dyDescent="0.5">
      <c r="A10" s="149"/>
      <c r="B10" s="161"/>
      <c r="C10" s="157"/>
      <c r="D10" s="157"/>
      <c r="E10" s="164" t="s">
        <v>198</v>
      </c>
      <c r="F10" s="164"/>
      <c r="G10" s="164" t="s">
        <v>199</v>
      </c>
      <c r="H10" s="159"/>
    </row>
    <row r="11" spans="1:12" x14ac:dyDescent="0.5">
      <c r="A11" s="149"/>
      <c r="B11" s="161"/>
      <c r="C11" s="157"/>
      <c r="D11" s="157"/>
      <c r="E11" s="165" t="s">
        <v>22</v>
      </c>
      <c r="F11" s="165"/>
      <c r="G11" s="165" t="s">
        <v>22</v>
      </c>
      <c r="H11" s="159"/>
    </row>
    <row r="12" spans="1:12" x14ac:dyDescent="0.5">
      <c r="A12" s="149"/>
      <c r="B12" s="103"/>
      <c r="C12" s="157"/>
      <c r="D12" s="157"/>
      <c r="E12" s="157"/>
      <c r="F12" s="157"/>
      <c r="G12" s="158"/>
      <c r="H12" s="166"/>
      <c r="L12" s="167"/>
    </row>
    <row r="13" spans="1:12" x14ac:dyDescent="0.5">
      <c r="A13" s="149"/>
      <c r="B13" s="104" t="s">
        <v>200</v>
      </c>
      <c r="C13" s="168"/>
      <c r="D13" s="168"/>
      <c r="E13" s="14">
        <v>94817</v>
      </c>
      <c r="F13" s="157"/>
      <c r="G13" s="168">
        <v>113419</v>
      </c>
      <c r="H13" s="166"/>
      <c r="K13" s="169"/>
      <c r="L13" s="167"/>
    </row>
    <row r="14" spans="1:12" x14ac:dyDescent="0.5">
      <c r="A14" s="149"/>
      <c r="B14" s="104" t="s">
        <v>201</v>
      </c>
      <c r="C14" s="168"/>
      <c r="D14" s="168"/>
      <c r="E14" s="170">
        <v>-4496</v>
      </c>
      <c r="F14" s="158"/>
      <c r="G14" s="170">
        <v>-896</v>
      </c>
      <c r="H14" s="166"/>
      <c r="K14" s="169"/>
      <c r="L14" s="167"/>
    </row>
    <row r="15" spans="1:12" x14ac:dyDescent="0.5">
      <c r="A15" s="149"/>
      <c r="B15" s="104"/>
      <c r="C15" s="157"/>
      <c r="D15" s="157"/>
      <c r="E15" s="170"/>
      <c r="F15" s="158"/>
      <c r="G15" s="170"/>
      <c r="H15" s="166"/>
      <c r="K15" s="169"/>
      <c r="L15" s="167"/>
    </row>
    <row r="16" spans="1:12" x14ac:dyDescent="0.5">
      <c r="A16" s="149"/>
      <c r="B16" s="103"/>
      <c r="C16" s="157"/>
      <c r="D16" s="157"/>
      <c r="E16" s="171"/>
      <c r="F16" s="157"/>
      <c r="G16" s="171"/>
      <c r="H16" s="166"/>
      <c r="L16" s="167"/>
    </row>
    <row r="17" spans="1:12" ht="19.8" thickBot="1" x14ac:dyDescent="0.55000000000000004">
      <c r="A17" s="149"/>
      <c r="B17" s="103"/>
      <c r="C17" s="157"/>
      <c r="D17" s="157"/>
      <c r="E17" s="172">
        <v>90321</v>
      </c>
      <c r="F17" s="157"/>
      <c r="G17" s="172">
        <v>112523</v>
      </c>
      <c r="L17" s="167"/>
    </row>
    <row r="18" spans="1:12" ht="19.8" thickTop="1" x14ac:dyDescent="0.5">
      <c r="A18" s="149"/>
      <c r="B18" s="103"/>
      <c r="C18" s="157"/>
      <c r="D18" s="157"/>
      <c r="E18" s="157"/>
      <c r="F18" s="157"/>
      <c r="G18" s="157"/>
      <c r="H18" s="166"/>
      <c r="L18" s="167"/>
    </row>
    <row r="19" spans="1:12" x14ac:dyDescent="0.5">
      <c r="A19" s="149"/>
      <c r="B19" s="103"/>
      <c r="C19" s="157"/>
      <c r="D19" s="157"/>
      <c r="E19" s="173"/>
      <c r="F19" s="173"/>
      <c r="G19" s="173"/>
      <c r="H19" s="166"/>
      <c r="L19" s="167"/>
    </row>
    <row r="20" spans="1:12" x14ac:dyDescent="0.5">
      <c r="A20" s="149">
        <v>2</v>
      </c>
      <c r="B20" s="103" t="s">
        <v>202</v>
      </c>
      <c r="C20" s="157"/>
      <c r="D20" s="157"/>
      <c r="E20" s="174"/>
      <c r="F20" s="174"/>
      <c r="G20" s="174"/>
      <c r="H20" s="166"/>
      <c r="L20" s="167"/>
    </row>
    <row r="21" spans="1:12" x14ac:dyDescent="0.5">
      <c r="A21" s="149"/>
      <c r="B21" s="103"/>
      <c r="C21" s="157"/>
      <c r="D21" s="157"/>
      <c r="E21" s="174"/>
      <c r="F21" s="174"/>
      <c r="G21" s="174"/>
      <c r="H21" s="166"/>
      <c r="L21" s="167"/>
    </row>
    <row r="22" spans="1:12" x14ac:dyDescent="0.5">
      <c r="A22" s="175"/>
      <c r="B22" s="176"/>
      <c r="C22" s="157"/>
      <c r="D22" s="157"/>
      <c r="E22" s="177" t="s">
        <v>197</v>
      </c>
      <c r="F22" s="177"/>
      <c r="G22" s="177" t="s">
        <v>197</v>
      </c>
      <c r="H22" s="166"/>
      <c r="L22" s="167"/>
    </row>
    <row r="23" spans="1:12" x14ac:dyDescent="0.5">
      <c r="A23" s="175"/>
      <c r="B23" s="103"/>
      <c r="C23" s="157"/>
      <c r="D23" s="157"/>
      <c r="E23" s="109">
        <v>43465</v>
      </c>
      <c r="F23" s="110"/>
      <c r="G23" s="109">
        <v>43100</v>
      </c>
      <c r="H23" s="166"/>
      <c r="L23" s="167"/>
    </row>
    <row r="24" spans="1:12" x14ac:dyDescent="0.5">
      <c r="A24" s="175"/>
      <c r="B24" s="103"/>
      <c r="C24" s="157"/>
      <c r="D24" s="157"/>
      <c r="E24" s="165" t="s">
        <v>22</v>
      </c>
      <c r="F24" s="165"/>
      <c r="G24" s="165" t="s">
        <v>22</v>
      </c>
      <c r="H24" s="166"/>
      <c r="L24" s="167"/>
    </row>
    <row r="25" spans="1:12" x14ac:dyDescent="0.5">
      <c r="A25" s="175"/>
      <c r="B25" s="103"/>
      <c r="C25" s="157"/>
      <c r="D25" s="157"/>
      <c r="E25" s="165"/>
      <c r="F25" s="165"/>
      <c r="G25" s="165"/>
      <c r="H25" s="166"/>
      <c r="L25" s="167"/>
    </row>
    <row r="26" spans="1:12" x14ac:dyDescent="0.5">
      <c r="A26" s="175"/>
      <c r="B26" s="104" t="s">
        <v>200</v>
      </c>
      <c r="C26" s="157"/>
      <c r="D26" s="157"/>
      <c r="E26" s="14">
        <v>103331</v>
      </c>
      <c r="F26" s="158"/>
      <c r="G26" s="14">
        <v>94817</v>
      </c>
      <c r="H26" s="166"/>
      <c r="L26" s="167"/>
    </row>
    <row r="27" spans="1:12" x14ac:dyDescent="0.5">
      <c r="A27" s="175"/>
      <c r="B27" s="104" t="s">
        <v>201</v>
      </c>
      <c r="C27" s="157"/>
      <c r="D27" s="157"/>
      <c r="E27" s="158">
        <v>-396</v>
      </c>
      <c r="F27" s="158"/>
      <c r="G27" s="170">
        <v>-4496</v>
      </c>
      <c r="H27" s="166"/>
      <c r="L27" s="167"/>
    </row>
    <row r="28" spans="1:12" hidden="1" x14ac:dyDescent="0.5">
      <c r="A28" s="175"/>
      <c r="B28" s="104" t="s">
        <v>203</v>
      </c>
      <c r="C28" s="168"/>
      <c r="D28" s="168"/>
      <c r="E28" s="170">
        <v>0</v>
      </c>
      <c r="F28" s="158"/>
      <c r="G28" s="170">
        <v>0</v>
      </c>
      <c r="H28" s="166"/>
      <c r="L28" s="167"/>
    </row>
    <row r="29" spans="1:12" x14ac:dyDescent="0.5">
      <c r="A29" s="175"/>
      <c r="B29" s="104"/>
      <c r="C29" s="157"/>
      <c r="D29" s="157"/>
      <c r="E29" s="158"/>
      <c r="F29" s="158"/>
      <c r="G29" s="170"/>
      <c r="H29" s="166"/>
      <c r="L29" s="167"/>
    </row>
    <row r="30" spans="1:12" x14ac:dyDescent="0.5">
      <c r="A30" s="175"/>
      <c r="B30" s="104"/>
      <c r="C30" s="157"/>
      <c r="D30" s="157"/>
      <c r="E30" s="178"/>
      <c r="F30" s="179"/>
      <c r="G30" s="180"/>
      <c r="H30" s="166"/>
      <c r="L30" s="167"/>
    </row>
    <row r="31" spans="1:12" ht="19.8" thickBot="1" x14ac:dyDescent="0.55000000000000004">
      <c r="A31" s="175"/>
      <c r="B31" s="104"/>
      <c r="C31" s="157"/>
      <c r="D31" s="157"/>
      <c r="E31" s="181">
        <v>102935</v>
      </c>
      <c r="F31" s="179"/>
      <c r="G31" s="181">
        <v>90321</v>
      </c>
      <c r="H31" s="166"/>
      <c r="L31" s="167"/>
    </row>
    <row r="32" spans="1:12" s="188" customFormat="1" ht="16.2" customHeight="1" thickTop="1" x14ac:dyDescent="0.5">
      <c r="A32" s="182"/>
      <c r="B32" s="183"/>
      <c r="C32" s="184"/>
      <c r="D32" s="184"/>
      <c r="E32" s="185"/>
      <c r="F32" s="185"/>
      <c r="G32" s="186"/>
      <c r="H32" s="187"/>
      <c r="L32" s="189"/>
    </row>
    <row r="33" spans="1:12" s="188" customFormat="1" x14ac:dyDescent="0.5">
      <c r="A33" s="182"/>
      <c r="B33" s="183"/>
      <c r="C33" s="183"/>
      <c r="D33" s="183"/>
      <c r="E33" s="190"/>
      <c r="F33" s="183"/>
      <c r="G33" s="183"/>
      <c r="H33" s="187"/>
      <c r="L33" s="189"/>
    </row>
    <row r="34" spans="1:12" x14ac:dyDescent="0.5">
      <c r="A34" s="191"/>
      <c r="B34" s="153"/>
      <c r="C34" s="153"/>
      <c r="D34" s="153"/>
      <c r="E34" s="192"/>
      <c r="F34" s="153"/>
      <c r="G34" s="153"/>
      <c r="H34" s="105"/>
      <c r="L34" s="167"/>
    </row>
    <row r="35" spans="1:12" x14ac:dyDescent="0.5">
      <c r="A35" s="193"/>
      <c r="B35" s="194"/>
      <c r="C35" s="194"/>
      <c r="D35" s="194"/>
      <c r="E35" s="194"/>
      <c r="F35" s="194"/>
      <c r="G35" s="194"/>
      <c r="L35" s="167"/>
    </row>
    <row r="36" spans="1:12" x14ac:dyDescent="0.5">
      <c r="A36" s="191"/>
      <c r="B36" s="194"/>
      <c r="C36" s="194"/>
      <c r="D36" s="194"/>
      <c r="E36" s="195"/>
      <c r="F36" s="194"/>
      <c r="G36" s="194"/>
      <c r="L36" s="167"/>
    </row>
    <row r="37" spans="1:12" x14ac:dyDescent="0.5">
      <c r="A37" s="194"/>
      <c r="B37" s="194"/>
      <c r="C37" s="194"/>
      <c r="D37" s="194"/>
      <c r="E37" s="194"/>
      <c r="F37" s="194"/>
      <c r="G37" s="194"/>
      <c r="L37" s="167"/>
    </row>
    <row r="38" spans="1:12" x14ac:dyDescent="0.5">
      <c r="A38" s="153"/>
      <c r="B38" s="194"/>
      <c r="C38" s="194"/>
      <c r="D38" s="194"/>
      <c r="E38" s="194"/>
      <c r="F38" s="194"/>
      <c r="G38" s="194"/>
      <c r="L38" s="167"/>
    </row>
    <row r="39" spans="1:12" x14ac:dyDescent="0.5">
      <c r="A39" s="153"/>
      <c r="B39" s="194"/>
      <c r="C39" s="194"/>
      <c r="D39" s="194"/>
      <c r="E39" s="194"/>
      <c r="F39" s="194"/>
      <c r="G39" s="194"/>
      <c r="L39" s="167"/>
    </row>
    <row r="40" spans="1:12" x14ac:dyDescent="0.5">
      <c r="A40" s="153"/>
      <c r="B40" s="194"/>
      <c r="C40" s="194"/>
      <c r="D40" s="194"/>
      <c r="E40" s="194"/>
      <c r="F40" s="194"/>
      <c r="G40" s="194"/>
      <c r="L40" s="167"/>
    </row>
    <row r="41" spans="1:12" hidden="1" x14ac:dyDescent="0.5">
      <c r="A41" s="149"/>
      <c r="B41" s="196"/>
      <c r="C41" s="153"/>
      <c r="D41" s="153"/>
      <c r="E41" s="153"/>
      <c r="F41" s="153"/>
      <c r="G41" s="153"/>
      <c r="H41" s="105"/>
      <c r="L41" s="167"/>
    </row>
    <row r="42" spans="1:12" hidden="1" x14ac:dyDescent="0.5">
      <c r="A42" s="149"/>
      <c r="B42" s="153"/>
      <c r="C42" s="153"/>
      <c r="D42" s="153"/>
      <c r="E42" s="153"/>
      <c r="F42" s="153"/>
      <c r="G42" s="153"/>
      <c r="H42" s="105"/>
      <c r="L42" s="167"/>
    </row>
    <row r="43" spans="1:12" hidden="1" x14ac:dyDescent="0.5">
      <c r="A43" s="149"/>
      <c r="B43" s="153"/>
      <c r="C43" s="153"/>
      <c r="D43" s="153"/>
      <c r="E43" s="153"/>
      <c r="F43" s="153"/>
      <c r="G43" s="153"/>
      <c r="H43" s="105"/>
      <c r="L43" s="167"/>
    </row>
    <row r="44" spans="1:12" hidden="1" x14ac:dyDescent="0.5">
      <c r="A44" s="149"/>
      <c r="B44" s="153"/>
      <c r="C44" s="153"/>
      <c r="D44" s="153"/>
      <c r="E44" s="153"/>
      <c r="F44" s="153"/>
      <c r="G44" s="153"/>
      <c r="H44" s="105"/>
      <c r="L44" s="167"/>
    </row>
    <row r="45" spans="1:12" hidden="1" x14ac:dyDescent="0.5">
      <c r="A45" s="149"/>
      <c r="B45" s="153"/>
      <c r="C45" s="153"/>
      <c r="D45" s="153"/>
      <c r="E45" s="153"/>
      <c r="F45" s="153"/>
      <c r="G45" s="197"/>
      <c r="H45" s="105"/>
    </row>
    <row r="46" spans="1:12" hidden="1" x14ac:dyDescent="0.5">
      <c r="A46" s="149"/>
      <c r="B46" s="153"/>
      <c r="C46" s="153"/>
      <c r="D46" s="153"/>
      <c r="E46" s="153"/>
      <c r="F46" s="153"/>
      <c r="G46" s="198"/>
      <c r="H46" s="161"/>
    </row>
    <row r="47" spans="1:12" x14ac:dyDescent="0.5">
      <c r="A47" s="149"/>
      <c r="B47" s="153"/>
      <c r="C47" s="153"/>
      <c r="D47" s="153"/>
      <c r="E47" s="153"/>
      <c r="F47" s="153"/>
      <c r="G47" s="197"/>
    </row>
    <row r="48" spans="1:12" x14ac:dyDescent="0.5">
      <c r="A48" s="149"/>
      <c r="G48" s="199"/>
    </row>
    <row r="49" spans="1:7" x14ac:dyDescent="0.5">
      <c r="A49" s="149"/>
      <c r="G49" s="199"/>
    </row>
    <row r="50" spans="1:7" x14ac:dyDescent="0.5">
      <c r="A50" s="149"/>
      <c r="B50" s="153"/>
      <c r="G50" s="199"/>
    </row>
    <row r="51" spans="1:7" x14ac:dyDescent="0.5">
      <c r="A51" s="149"/>
      <c r="B51" s="153"/>
      <c r="G51" s="199"/>
    </row>
    <row r="52" spans="1:7" x14ac:dyDescent="0.5">
      <c r="A52" s="149"/>
      <c r="B52" s="153"/>
      <c r="G52" s="199"/>
    </row>
    <row r="53" spans="1:7" x14ac:dyDescent="0.5">
      <c r="A53" s="149"/>
      <c r="B53" s="153"/>
      <c r="G53" s="167"/>
    </row>
    <row r="54" spans="1:7" x14ac:dyDescent="0.5">
      <c r="A54" s="149"/>
      <c r="B54" s="153"/>
      <c r="G54" s="167"/>
    </row>
    <row r="55" spans="1:7" x14ac:dyDescent="0.5">
      <c r="A55" s="149"/>
      <c r="B55" s="153"/>
      <c r="G55" s="167"/>
    </row>
    <row r="56" spans="1:7" x14ac:dyDescent="0.5">
      <c r="A56" s="149"/>
      <c r="B56" s="153"/>
      <c r="G56" s="199"/>
    </row>
    <row r="57" spans="1:7" x14ac:dyDescent="0.5">
      <c r="A57" s="149"/>
      <c r="B57" s="200"/>
      <c r="G57" s="199"/>
    </row>
    <row r="58" spans="1:7" x14ac:dyDescent="0.5">
      <c r="A58" s="149"/>
      <c r="G58" s="199"/>
    </row>
    <row r="59" spans="1:7" x14ac:dyDescent="0.5">
      <c r="A59" s="149"/>
      <c r="B59" s="153"/>
      <c r="G59" s="201"/>
    </row>
    <row r="60" spans="1:7" x14ac:dyDescent="0.5">
      <c r="A60" s="149"/>
      <c r="B60" s="153"/>
      <c r="G60" s="199"/>
    </row>
    <row r="61" spans="1:7" x14ac:dyDescent="0.5">
      <c r="A61" s="149"/>
      <c r="G61" s="199"/>
    </row>
    <row r="62" spans="1:7" x14ac:dyDescent="0.5">
      <c r="A62" s="149"/>
      <c r="G62" s="199"/>
    </row>
    <row r="63" spans="1:7" x14ac:dyDescent="0.5">
      <c r="A63" s="103"/>
      <c r="G63" s="167"/>
    </row>
    <row r="64" spans="1:7" x14ac:dyDescent="0.5">
      <c r="A64" s="103"/>
      <c r="G64" s="167"/>
    </row>
    <row r="65" spans="7:7" x14ac:dyDescent="0.5">
      <c r="G65" s="199"/>
    </row>
    <row r="66" spans="7:7" x14ac:dyDescent="0.5">
      <c r="G66" s="199"/>
    </row>
    <row r="67" spans="7:7" x14ac:dyDescent="0.5">
      <c r="G67" s="199"/>
    </row>
    <row r="68" spans="7:7" x14ac:dyDescent="0.5">
      <c r="G68" s="199"/>
    </row>
    <row r="69" spans="7:7" x14ac:dyDescent="0.5">
      <c r="G69" s="199"/>
    </row>
    <row r="70" spans="7:7" x14ac:dyDescent="0.5">
      <c r="G70" s="199"/>
    </row>
    <row r="71" spans="7:7" x14ac:dyDescent="0.5">
      <c r="G71" s="199"/>
    </row>
  </sheetData>
  <printOptions horizontalCentered="1"/>
  <pageMargins left="0.97" right="0.78" top="0.56000000000000005" bottom="0.54" header="0.5" footer="0.5"/>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2019-02-28T06:26:49Z</cp:lastPrinted>
  <dcterms:created xsi:type="dcterms:W3CDTF">2019-02-28T06:23:36Z</dcterms:created>
  <dcterms:modified xsi:type="dcterms:W3CDTF">2019-02-28T06:27:35Z</dcterms:modified>
</cp:coreProperties>
</file>